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320" windowHeight="7170"/>
  </bookViews>
  <sheets>
    <sheet name="2013" sheetId="1" r:id="rId1"/>
    <sheet name="2013 (2)" sheetId="2" r:id="rId2"/>
  </sheets>
  <externalReferences>
    <externalReference r:id="rId3"/>
    <externalReference r:id="rId4"/>
  </externalReferences>
  <definedNames>
    <definedName name="_xlnm.Print_Area" localSheetId="0">'2013'!$A$1:$G$39</definedName>
    <definedName name="_xlnm.Print_Area" localSheetId="1">'2013 (2)'!$A$1:$G$39</definedName>
  </definedNames>
  <calcPr calcId="124519"/>
</workbook>
</file>

<file path=xl/calcChain.xml><?xml version="1.0" encoding="utf-8"?>
<calcChain xmlns="http://schemas.openxmlformats.org/spreadsheetml/2006/main">
  <c r="F30" i="2"/>
  <c r="F29"/>
  <c r="F28"/>
  <c r="F27"/>
  <c r="F25"/>
  <c r="E24"/>
  <c r="F24" s="1"/>
  <c r="F23"/>
  <c r="F22"/>
  <c r="E21"/>
  <c r="F21" s="1"/>
  <c r="F20"/>
  <c r="F18"/>
  <c r="F17"/>
  <c r="F16"/>
  <c r="F15"/>
  <c r="F14"/>
  <c r="E13"/>
  <c r="F13" s="1"/>
  <c r="F12"/>
  <c r="F11"/>
  <c r="E11"/>
  <c r="F10"/>
  <c r="F9"/>
  <c r="F8"/>
  <c r="E8"/>
  <c r="F7"/>
  <c r="F30" i="1"/>
  <c r="F29"/>
  <c r="F28"/>
  <c r="F27"/>
  <c r="F25"/>
  <c r="F24"/>
  <c r="F23"/>
  <c r="F22"/>
  <c r="F21"/>
  <c r="E21"/>
  <c r="F20"/>
  <c r="F18"/>
  <c r="F17"/>
  <c r="F16"/>
  <c r="F15"/>
  <c r="F14"/>
  <c r="F13"/>
  <c r="E13"/>
  <c r="F12"/>
  <c r="E11"/>
  <c r="F11" s="1"/>
  <c r="F10"/>
  <c r="F9"/>
  <c r="E8"/>
  <c r="F8" s="1"/>
  <c r="F7"/>
</calcChain>
</file>

<file path=xl/sharedStrings.xml><?xml version="1.0" encoding="utf-8"?>
<sst xmlns="http://schemas.openxmlformats.org/spreadsheetml/2006/main" count="92" uniqueCount="48">
  <si>
    <t>INDIKATOR KINERJA SPM TAHUN 2013</t>
  </si>
  <si>
    <t>DINKES KAB/KOTA : KOTA BLITAR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</si>
  <si>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</si>
  <si>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</si>
  <si>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</si>
  <si>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</si>
  <si>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</si>
  <si>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</si>
  <si>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</si>
  <si>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</si>
  <si>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</si>
  <si>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</si>
  <si>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</si>
  <si>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</si>
  <si>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</si>
  <si>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</si>
  <si>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</si>
  <si>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</si>
  <si>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</si>
  <si>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</si>
  <si>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</si>
  <si>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</si>
  <si>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</si>
  <si>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</si>
  <si>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</si>
  <si>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</si>
  <si>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</si>
  <si>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perkiraan kasus</t>
  </si>
  <si>
    <t>d.</t>
  </si>
  <si>
    <t xml:space="preserve">Penemuan dan penanganan DBD </t>
  </si>
  <si>
    <t>kasus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</si>
  <si>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</si>
  <si>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</si>
  <si>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</si>
  <si>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</si>
  <si>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</si>
  <si>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</si>
  <si>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</si>
  <si>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</si>
  <si>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keracunan mkn 1, 2 AFP, 4 defteri</t>
  </si>
  <si>
    <t>Cakupan desa siaga aktif</t>
  </si>
  <si>
    <t>Blitar</t>
  </si>
  <si>
    <t>KEPALA DINAS KESEHATAN KOTA</t>
  </si>
  <si>
    <t>BLITAR</t>
  </si>
  <si>
    <t>dr. Ngesti Utomo</t>
  </si>
  <si>
    <t>NIP. 19570824 198712 1 001</t>
  </si>
  <si>
    <t>TRIWULAN                 : IV</t>
  </si>
  <si>
    <t>perbedaan jmlh riil dan sasaran BPS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</si>
</sst>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3" fontId="3" fillId="0" borderId="4" xfId="0" applyNumberFormat="1" applyFont="1" applyBorder="1" applyAlignment="1">
      <alignment horizontal="center" vertical="top"/>
    </xf>
    <xf numFmtId="2" fontId="3" fillId="0" borderId="4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/>
    </xf>
    <xf numFmtId="3" fontId="3" fillId="0" borderId="4" xfId="0" quotePrefix="1" applyNumberFormat="1" applyFont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3" fontId="5" fillId="0" borderId="4" xfId="0" applyNumberFormat="1" applyFont="1" applyBorder="1" applyAlignment="1">
      <alignment horizontal="center" vertical="top"/>
    </xf>
    <xf numFmtId="3" fontId="3" fillId="3" borderId="4" xfId="0" applyNumberFormat="1" applyFont="1" applyFill="1" applyBorder="1" applyAlignment="1">
      <alignment horizontal="center" vertical="top"/>
    </xf>
    <xf numFmtId="2" fontId="3" fillId="3" borderId="4" xfId="0" applyNumberFormat="1" applyFont="1" applyFill="1" applyBorder="1" applyAlignment="1">
      <alignment horizontal="center" vertical="top"/>
    </xf>
    <xf numFmtId="0" fontId="3" fillId="3" borderId="4" xfId="0" applyFont="1" applyFill="1" applyBorder="1"/>
    <xf numFmtId="0" fontId="3" fillId="0" borderId="5" xfId="0" applyFont="1" applyBorder="1"/>
    <xf numFmtId="0" fontId="3" fillId="0" borderId="6" xfId="0" applyFont="1" applyBorder="1"/>
    <xf numFmtId="3" fontId="3" fillId="0" borderId="4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wrapText="1"/>
    </xf>
    <xf numFmtId="0" fontId="0" fillId="0" borderId="0" xfId="0" applyAlignment="1">
      <alignment horizontal="center"/>
    </xf>
    <xf numFmtId="3" fontId="4" fillId="4" borderId="4" xfId="0" applyNumberFormat="1" applyFont="1" applyFill="1" applyBorder="1" applyAlignment="1">
      <alignment horizontal="center" vertical="top"/>
    </xf>
    <xf numFmtId="3" fontId="4" fillId="5" borderId="4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3" fontId="7" fillId="5" borderId="4" xfId="0" applyNumberFormat="1" applyFont="1" applyFill="1" applyBorder="1" applyAlignment="1">
      <alignment horizontal="center" vertical="top"/>
    </xf>
    <xf numFmtId="3" fontId="7" fillId="4" borderId="4" xfId="0" applyNumberFormat="1" applyFont="1" applyFill="1" applyBorder="1" applyAlignment="1">
      <alignment horizontal="center" vertical="top"/>
    </xf>
    <xf numFmtId="3" fontId="3" fillId="4" borderId="4" xfId="0" quotePrefix="1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3" fontId="3" fillId="4" borderId="4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dhu's%20files%20(D)/dinkes/profil/profil%202011/TABEL%20LAMPIRAN%20PROFIL%202011_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nkes/profil/estimasi%20sasaran%20kota%20blitar%202011-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6A"/>
      <sheetName val="57"/>
      <sheetName val="57A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1"/>
      <sheetName val="70"/>
      <sheetName val="72"/>
      <sheetName val="73"/>
      <sheetName val="74"/>
      <sheetName val="75"/>
      <sheetName val="76"/>
      <sheetName val="77"/>
      <sheetName val="78"/>
      <sheetName val="79"/>
      <sheetName val="SPM"/>
      <sheetName val="LINK SPM-PROF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15">
          <cell r="D15">
            <v>21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F6">
            <v>135759.00000000006</v>
          </cell>
        </row>
        <row r="10">
          <cell r="F10">
            <v>11564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topLeftCell="A4" zoomScaleSheetLayoutView="100" workbookViewId="0">
      <selection activeCell="F4" sqref="F4"/>
    </sheetView>
  </sheetViews>
  <sheetFormatPr defaultRowHeight="12.75"/>
  <cols>
    <col min="1" max="1" width="4.28515625" customWidth="1"/>
    <col min="2" max="2" width="3" customWidth="1"/>
    <col min="3" max="3" width="61" customWidth="1"/>
    <col min="4" max="4" width="11.85546875" customWidth="1"/>
    <col min="5" max="5" width="14.28515625" customWidth="1"/>
    <col min="7" max="7" width="14.5703125" customWidth="1"/>
  </cols>
  <sheetData>
    <row r="1" spans="1:7" ht="19.5" customHeight="1">
      <c r="A1" s="35" t="s">
        <v>0</v>
      </c>
      <c r="B1" s="35"/>
      <c r="C1" s="35"/>
      <c r="D1" s="35"/>
      <c r="E1" s="35"/>
      <c r="F1" s="35"/>
      <c r="G1" s="35"/>
    </row>
    <row r="2" spans="1:7" ht="13.5" customHeight="1">
      <c r="A2" s="36"/>
      <c r="B2" s="36"/>
      <c r="C2" s="36"/>
      <c r="D2" s="36"/>
      <c r="E2" s="36"/>
      <c r="F2" s="36"/>
      <c r="G2" s="36"/>
    </row>
    <row r="3" spans="1:7" ht="18">
      <c r="A3" s="1" t="s">
        <v>1</v>
      </c>
      <c r="B3" s="2"/>
      <c r="C3" s="2"/>
      <c r="D3" s="2"/>
      <c r="E3" s="2"/>
      <c r="F3" s="2"/>
      <c r="G3" s="2"/>
    </row>
    <row r="4" spans="1:7" ht="18">
      <c r="A4" s="1" t="s">
        <v>46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3" t="s">
        <v>2</v>
      </c>
      <c r="B6" s="4"/>
      <c r="C6" s="5" t="s">
        <v>3</v>
      </c>
      <c r="D6" s="3" t="s">
        <v>4</v>
      </c>
      <c r="E6" s="6" t="s">
        <v>5</v>
      </c>
      <c r="F6" s="3" t="s">
        <v>6</v>
      </c>
      <c r="G6" s="7" t="s">
        <v>7</v>
      </c>
    </row>
    <row r="7" spans="1:7" ht="15" customHeight="1">
      <c r="A7" s="8">
        <v>1</v>
      </c>
      <c r="B7" s="9" t="s">
        <v>8</v>
      </c>
      <c r="C7" s="9"/>
      <c r="D7" s="25">
        <v>1863</v>
      </c>
      <c r="E7" s="10">
        <v>2609</v>
      </c>
      <c r="F7" s="11">
        <f t="shared" ref="F7:F18" si="0">D7/E7*100</f>
        <v>71.406669221924119</v>
      </c>
      <c r="G7" s="9"/>
    </row>
    <row r="8" spans="1:7" ht="15" customHeight="1">
      <c r="A8" s="8">
        <v>2</v>
      </c>
      <c r="B8" s="9" t="s">
        <v>9</v>
      </c>
      <c r="C8" s="9"/>
      <c r="D8" s="25">
        <v>502</v>
      </c>
      <c r="E8" s="10">
        <f>20%*E7</f>
        <v>521.80000000000007</v>
      </c>
      <c r="F8" s="11">
        <f t="shared" si="0"/>
        <v>96.205442698351845</v>
      </c>
      <c r="G8" s="9"/>
    </row>
    <row r="9" spans="1:7" ht="27" customHeight="1">
      <c r="A9" s="12">
        <v>3</v>
      </c>
      <c r="B9" s="37" t="s">
        <v>10</v>
      </c>
      <c r="C9" s="38"/>
      <c r="D9" s="25">
        <v>2030</v>
      </c>
      <c r="E9" s="10">
        <v>2490</v>
      </c>
      <c r="F9" s="11">
        <f t="shared" si="0"/>
        <v>81.52610441767068</v>
      </c>
      <c r="G9" s="9"/>
    </row>
    <row r="10" spans="1:7" ht="15" customHeight="1">
      <c r="A10" s="8">
        <v>4</v>
      </c>
      <c r="B10" s="9" t="s">
        <v>11</v>
      </c>
      <c r="C10" s="9"/>
      <c r="D10" s="25">
        <v>2020</v>
      </c>
      <c r="E10" s="10">
        <v>2490</v>
      </c>
      <c r="F10" s="11">
        <f t="shared" si="0"/>
        <v>81.124497991967871</v>
      </c>
      <c r="G10" s="9"/>
    </row>
    <row r="11" spans="1:7" ht="15" customHeight="1">
      <c r="A11" s="8">
        <v>5</v>
      </c>
      <c r="B11" s="9" t="s">
        <v>12</v>
      </c>
      <c r="C11" s="9"/>
      <c r="D11" s="25">
        <v>294</v>
      </c>
      <c r="E11" s="10">
        <f>15%*2335</f>
        <v>350.25</v>
      </c>
      <c r="F11" s="11">
        <f t="shared" si="0"/>
        <v>83.940042826552457</v>
      </c>
      <c r="G11" s="9"/>
    </row>
    <row r="12" spans="1:7" ht="15" customHeight="1">
      <c r="A12" s="8">
        <v>6</v>
      </c>
      <c r="B12" s="9" t="s">
        <v>13</v>
      </c>
      <c r="C12" s="9"/>
      <c r="D12" s="25">
        <v>1924</v>
      </c>
      <c r="E12" s="10">
        <v>2335.3360497958156</v>
      </c>
      <c r="F12" s="11">
        <f t="shared" si="0"/>
        <v>82.386430003006211</v>
      </c>
      <c r="G12" s="9"/>
    </row>
    <row r="13" spans="1:7" ht="15" customHeight="1">
      <c r="A13" s="8">
        <v>7</v>
      </c>
      <c r="B13" s="9" t="s">
        <v>14</v>
      </c>
      <c r="C13" s="9"/>
      <c r="D13" s="25">
        <v>21</v>
      </c>
      <c r="E13" s="14">
        <f>'[1]38'!D15</f>
        <v>21</v>
      </c>
      <c r="F13" s="11">
        <f t="shared" si="0"/>
        <v>100</v>
      </c>
      <c r="G13" s="9"/>
    </row>
    <row r="14" spans="1:7" ht="15" customHeight="1">
      <c r="A14" s="8">
        <v>8</v>
      </c>
      <c r="B14" s="9" t="s">
        <v>15</v>
      </c>
      <c r="C14" s="9"/>
      <c r="D14" s="25">
        <v>6069</v>
      </c>
      <c r="E14" s="10">
        <v>9229</v>
      </c>
      <c r="F14" s="11">
        <f t="shared" si="0"/>
        <v>65.76010401993716</v>
      </c>
      <c r="G14" s="9"/>
    </row>
    <row r="15" spans="1:7" ht="16.5" customHeight="1">
      <c r="A15" s="8">
        <v>9</v>
      </c>
      <c r="B15" s="9" t="s">
        <v>16</v>
      </c>
      <c r="C15" s="9"/>
      <c r="D15" s="25">
        <v>738</v>
      </c>
      <c r="E15" s="10">
        <v>738</v>
      </c>
      <c r="F15" s="11">
        <f t="shared" si="0"/>
        <v>100</v>
      </c>
      <c r="G15" s="15"/>
    </row>
    <row r="16" spans="1:7" ht="15" customHeight="1">
      <c r="A16" s="8">
        <v>10</v>
      </c>
      <c r="B16" s="9" t="s">
        <v>17</v>
      </c>
      <c r="C16" s="9"/>
      <c r="D16" s="25">
        <v>11</v>
      </c>
      <c r="E16" s="10">
        <v>11</v>
      </c>
      <c r="F16" s="11">
        <f t="shared" si="0"/>
        <v>100</v>
      </c>
      <c r="G16" s="9"/>
    </row>
    <row r="17" spans="1:7" ht="40.5" customHeight="1">
      <c r="A17" s="8">
        <v>11</v>
      </c>
      <c r="B17" s="9" t="s">
        <v>18</v>
      </c>
      <c r="C17" s="9"/>
      <c r="D17" s="25">
        <v>3135</v>
      </c>
      <c r="E17" s="10">
        <v>3135</v>
      </c>
      <c r="F17" s="11">
        <f t="shared" si="0"/>
        <v>100</v>
      </c>
      <c r="G17" s="23"/>
    </row>
    <row r="18" spans="1:7" ht="15" customHeight="1">
      <c r="A18" s="8">
        <v>12</v>
      </c>
      <c r="B18" s="9" t="s">
        <v>19</v>
      </c>
      <c r="C18" s="9"/>
      <c r="D18" s="25">
        <v>15182</v>
      </c>
      <c r="E18" s="16">
        <v>21702</v>
      </c>
      <c r="F18" s="11">
        <f t="shared" si="0"/>
        <v>69.956686019721687</v>
      </c>
      <c r="G18" s="9"/>
    </row>
    <row r="19" spans="1:7" ht="15" customHeight="1">
      <c r="A19" s="8">
        <v>13</v>
      </c>
      <c r="B19" s="9" t="s">
        <v>20</v>
      </c>
      <c r="C19" s="9"/>
      <c r="D19" s="25"/>
      <c r="E19" s="17"/>
      <c r="F19" s="18"/>
      <c r="G19" s="19"/>
    </row>
    <row r="20" spans="1:7" ht="15" customHeight="1">
      <c r="A20" s="8"/>
      <c r="B20" s="20" t="s">
        <v>21</v>
      </c>
      <c r="C20" s="21" t="s">
        <v>22</v>
      </c>
      <c r="D20" s="25">
        <v>3</v>
      </c>
      <c r="E20" s="31">
        <v>32830</v>
      </c>
      <c r="F20" s="32">
        <f>D20/E20*100000</f>
        <v>9.137983551629608</v>
      </c>
      <c r="G20" s="9"/>
    </row>
    <row r="21" spans="1:7" ht="15" customHeight="1">
      <c r="A21" s="8"/>
      <c r="B21" s="20" t="s">
        <v>23</v>
      </c>
      <c r="C21" s="21" t="s">
        <v>24</v>
      </c>
      <c r="D21" s="25">
        <v>249</v>
      </c>
      <c r="E21" s="10">
        <f>10%*[2]Sheet1!$F$10</f>
        <v>1156.4000000000001</v>
      </c>
      <c r="F21" s="11">
        <f>D21/E21*100</f>
        <v>21.532341750259423</v>
      </c>
      <c r="G21" s="9"/>
    </row>
    <row r="22" spans="1:7" ht="15" customHeight="1">
      <c r="A22" s="8"/>
      <c r="B22" s="20" t="s">
        <v>25</v>
      </c>
      <c r="C22" s="21" t="s">
        <v>26</v>
      </c>
      <c r="D22" s="30">
        <v>89</v>
      </c>
      <c r="E22" s="10">
        <v>145</v>
      </c>
      <c r="F22" s="11">
        <f>D22/E22*100</f>
        <v>61.379310344827587</v>
      </c>
      <c r="G22" s="9"/>
    </row>
    <row r="23" spans="1:7" ht="15" customHeight="1">
      <c r="A23" s="8"/>
      <c r="B23" s="20" t="s">
        <v>28</v>
      </c>
      <c r="C23" s="21" t="s">
        <v>29</v>
      </c>
      <c r="D23" s="25">
        <v>77</v>
      </c>
      <c r="E23" s="40">
        <v>77</v>
      </c>
      <c r="F23" s="11">
        <f>D23/E23*100</f>
        <v>100</v>
      </c>
      <c r="G23" s="9"/>
    </row>
    <row r="24" spans="1:7" ht="15" customHeight="1">
      <c r="A24" s="8"/>
      <c r="B24" s="20" t="s">
        <v>31</v>
      </c>
      <c r="C24" s="21" t="s">
        <v>32</v>
      </c>
      <c r="D24" s="25">
        <v>5377</v>
      </c>
      <c r="E24" s="40">
        <v>2905</v>
      </c>
      <c r="F24" s="11">
        <f>D24/E24*100</f>
        <v>185.09466437177281</v>
      </c>
      <c r="G24" s="9"/>
    </row>
    <row r="25" spans="1:7" ht="15" customHeight="1">
      <c r="A25" s="8">
        <v>14</v>
      </c>
      <c r="B25" s="9" t="s">
        <v>33</v>
      </c>
      <c r="C25" s="9"/>
      <c r="D25" s="30">
        <v>10142</v>
      </c>
      <c r="E25" s="30">
        <v>35822</v>
      </c>
      <c r="F25" s="11">
        <f>D25/E25*100</f>
        <v>28.312210373513487</v>
      </c>
      <c r="G25" s="9"/>
    </row>
    <row r="26" spans="1:7" ht="15" customHeight="1">
      <c r="A26" s="8"/>
      <c r="B26" s="20" t="s">
        <v>34</v>
      </c>
      <c r="C26" s="21" t="s">
        <v>35</v>
      </c>
      <c r="D26" s="30"/>
      <c r="E26" s="30"/>
      <c r="F26" s="18"/>
      <c r="G26" s="19"/>
    </row>
    <row r="27" spans="1:7" ht="15" customHeight="1">
      <c r="A27" s="8">
        <v>15</v>
      </c>
      <c r="B27" s="9" t="s">
        <v>36</v>
      </c>
      <c r="C27" s="9"/>
      <c r="D27" s="30">
        <v>4644</v>
      </c>
      <c r="E27" s="30">
        <v>35822</v>
      </c>
      <c r="F27" s="11">
        <f>D27/E27*100</f>
        <v>12.9641002735749</v>
      </c>
      <c r="G27" s="9"/>
    </row>
    <row r="28" spans="1:7" ht="34.5" customHeight="1">
      <c r="A28" s="12">
        <v>16</v>
      </c>
      <c r="B28" s="37" t="s">
        <v>37</v>
      </c>
      <c r="C28" s="38"/>
      <c r="D28" s="22">
        <v>4</v>
      </c>
      <c r="E28" s="40">
        <v>4</v>
      </c>
      <c r="F28" s="11">
        <f>D28/E28*100</f>
        <v>100</v>
      </c>
      <c r="G28" s="9"/>
    </row>
    <row r="29" spans="1:7" ht="40.5" customHeight="1">
      <c r="A29" s="12">
        <v>17</v>
      </c>
      <c r="B29" s="37" t="s">
        <v>38</v>
      </c>
      <c r="C29" s="38"/>
      <c r="D29" s="22">
        <v>8</v>
      </c>
      <c r="E29" s="10">
        <v>8</v>
      </c>
      <c r="F29" s="11">
        <f>D29/E29*100</f>
        <v>100</v>
      </c>
      <c r="G29" s="23"/>
    </row>
    <row r="30" spans="1:7" ht="15.75" customHeight="1">
      <c r="A30" s="8">
        <v>18</v>
      </c>
      <c r="B30" s="9" t="s">
        <v>40</v>
      </c>
      <c r="C30" s="9"/>
      <c r="D30" s="10">
        <v>21</v>
      </c>
      <c r="E30" s="10">
        <v>21</v>
      </c>
      <c r="F30" s="11">
        <f>D30/E30*100</f>
        <v>100</v>
      </c>
      <c r="G30" s="9"/>
    </row>
    <row r="31" spans="1:7" ht="18" customHeight="1"/>
    <row r="32" spans="1:7" ht="14.25" customHeight="1">
      <c r="E32" s="33" t="s">
        <v>41</v>
      </c>
      <c r="F32" s="34"/>
      <c r="G32" s="34"/>
    </row>
    <row r="33" spans="5:7" ht="15" customHeight="1">
      <c r="E33" s="34" t="s">
        <v>42</v>
      </c>
      <c r="F33" s="34"/>
      <c r="G33" s="34"/>
    </row>
    <row r="34" spans="5:7" ht="17.25" customHeight="1">
      <c r="E34" s="34" t="s">
        <v>43</v>
      </c>
      <c r="F34" s="34"/>
      <c r="G34" s="34"/>
    </row>
    <row r="35" spans="5:7" ht="17.25" customHeight="1">
      <c r="E35" s="24"/>
      <c r="F35" s="24"/>
      <c r="G35" s="24"/>
    </row>
    <row r="36" spans="5:7" ht="17.25" customHeight="1">
      <c r="E36" s="24"/>
      <c r="F36" s="24"/>
      <c r="G36" s="24"/>
    </row>
    <row r="37" spans="5:7" ht="15" customHeight="1"/>
    <row r="38" spans="5:7" ht="15" customHeight="1">
      <c r="E38" s="39" t="s">
        <v>44</v>
      </c>
      <c r="F38" s="39"/>
      <c r="G38" s="39"/>
    </row>
    <row r="39" spans="5:7" ht="15" customHeight="1">
      <c r="E39" s="34" t="s">
        <v>45</v>
      </c>
      <c r="F39" s="34"/>
      <c r="G39" s="34"/>
    </row>
    <row r="40" spans="5:7" ht="15" customHeight="1">
      <c r="E40" s="34"/>
      <c r="F40" s="34"/>
      <c r="G40" s="34"/>
    </row>
  </sheetData>
  <mergeCells count="11">
    <mergeCell ref="E33:G33"/>
    <mergeCell ref="E34:G34"/>
    <mergeCell ref="E38:G38"/>
    <mergeCell ref="E39:G39"/>
    <mergeCell ref="E40:G40"/>
    <mergeCell ref="E32:G32"/>
    <mergeCell ref="A1:G1"/>
    <mergeCell ref="A2:G2"/>
    <mergeCell ref="B9:C9"/>
    <mergeCell ref="B28:C28"/>
    <mergeCell ref="B29:C29"/>
  </mergeCells>
  <printOptions horizontalCentered="1"/>
  <pageMargins left="0.55118110236220474" right="0.55118110236220474" top="0.70866141732283472" bottom="0.51181102362204722" header="0.51181102362204722" footer="0.51181102362204722"/>
  <pageSetup paperSize="9" scale="78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opLeftCell="A20" zoomScaleSheetLayoutView="100" workbookViewId="0">
      <selection activeCell="E25" sqref="E25"/>
    </sheetView>
  </sheetViews>
  <sheetFormatPr defaultRowHeight="12.75"/>
  <cols>
    <col min="1" max="1" width="4.28515625" customWidth="1"/>
    <col min="2" max="2" width="3" customWidth="1"/>
    <col min="3" max="3" width="61" customWidth="1"/>
    <col min="4" max="4" width="11.85546875" customWidth="1"/>
    <col min="5" max="5" width="14.28515625" customWidth="1"/>
    <col min="7" max="7" width="14.5703125" customWidth="1"/>
  </cols>
  <sheetData>
    <row r="1" spans="1:7" ht="19.5" customHeight="1">
      <c r="A1" s="35" t="s">
        <v>0</v>
      </c>
      <c r="B1" s="35"/>
      <c r="C1" s="35"/>
      <c r="D1" s="35"/>
      <c r="E1" s="35"/>
      <c r="F1" s="35"/>
      <c r="G1" s="35"/>
    </row>
    <row r="2" spans="1:7" ht="13.5" customHeight="1">
      <c r="A2" s="36"/>
      <c r="B2" s="36"/>
      <c r="C2" s="36"/>
      <c r="D2" s="36"/>
      <c r="E2" s="36"/>
      <c r="F2" s="36"/>
      <c r="G2" s="36"/>
    </row>
    <row r="3" spans="1:7" ht="18">
      <c r="A3" s="1" t="s">
        <v>1</v>
      </c>
      <c r="B3" s="28"/>
      <c r="C3" s="28"/>
      <c r="D3" s="28"/>
      <c r="E3" s="28"/>
      <c r="F3" s="28"/>
      <c r="G3" s="28"/>
    </row>
    <row r="4" spans="1:7" ht="18">
      <c r="A4" s="1" t="s">
        <v>46</v>
      </c>
      <c r="B4" s="28"/>
      <c r="C4" s="28"/>
      <c r="D4" s="28"/>
      <c r="E4" s="28"/>
      <c r="F4" s="28"/>
      <c r="G4" s="28"/>
    </row>
    <row r="5" spans="1:7" ht="13.5" customHeight="1">
      <c r="A5" s="28"/>
      <c r="B5" s="28"/>
      <c r="C5" s="28"/>
      <c r="D5" s="28"/>
      <c r="E5" s="28"/>
      <c r="F5" s="28"/>
      <c r="G5" s="28"/>
    </row>
    <row r="6" spans="1:7" ht="38.25">
      <c r="A6" s="3" t="s">
        <v>2</v>
      </c>
      <c r="B6" s="4"/>
      <c r="C6" s="5" t="s">
        <v>3</v>
      </c>
      <c r="D6" s="3" t="s">
        <v>4</v>
      </c>
      <c r="E6" s="6" t="s">
        <v>5</v>
      </c>
      <c r="F6" s="3" t="s">
        <v>6</v>
      </c>
      <c r="G6" s="7" t="s">
        <v>7</v>
      </c>
    </row>
    <row r="7" spans="1:7" ht="15" customHeight="1">
      <c r="A7" s="8">
        <v>1</v>
      </c>
      <c r="B7" s="9" t="s">
        <v>8</v>
      </c>
      <c r="C7" s="9"/>
      <c r="D7" s="25">
        <v>1863</v>
      </c>
      <c r="E7" s="10">
        <v>2609</v>
      </c>
      <c r="F7" s="11">
        <f t="shared" ref="F7:F18" si="0">D7/E7*100</f>
        <v>71.406669221924119</v>
      </c>
      <c r="G7" s="9"/>
    </row>
    <row r="8" spans="1:7" ht="15" customHeight="1">
      <c r="A8" s="8">
        <v>2</v>
      </c>
      <c r="B8" s="9" t="s">
        <v>9</v>
      </c>
      <c r="C8" s="9"/>
      <c r="D8" s="25">
        <v>502</v>
      </c>
      <c r="E8" s="10">
        <f>20%*E7</f>
        <v>521.80000000000007</v>
      </c>
      <c r="F8" s="11">
        <f t="shared" si="0"/>
        <v>96.205442698351845</v>
      </c>
      <c r="G8" s="9"/>
    </row>
    <row r="9" spans="1:7" ht="27" customHeight="1">
      <c r="A9" s="12">
        <v>3</v>
      </c>
      <c r="B9" s="37" t="s">
        <v>10</v>
      </c>
      <c r="C9" s="38"/>
      <c r="D9" s="25">
        <v>2030</v>
      </c>
      <c r="E9" s="10">
        <v>2490</v>
      </c>
      <c r="F9" s="11">
        <f t="shared" si="0"/>
        <v>81.52610441767068</v>
      </c>
      <c r="G9" s="9"/>
    </row>
    <row r="10" spans="1:7" ht="15" customHeight="1">
      <c r="A10" s="8">
        <v>4</v>
      </c>
      <c r="B10" s="9" t="s">
        <v>11</v>
      </c>
      <c r="C10" s="9"/>
      <c r="D10" s="25">
        <v>2020</v>
      </c>
      <c r="E10" s="10">
        <v>2490</v>
      </c>
      <c r="F10" s="11">
        <f t="shared" si="0"/>
        <v>81.124497991967871</v>
      </c>
      <c r="G10" s="9"/>
    </row>
    <row r="11" spans="1:7" ht="15" customHeight="1">
      <c r="A11" s="8">
        <v>5</v>
      </c>
      <c r="B11" s="9" t="s">
        <v>12</v>
      </c>
      <c r="C11" s="9"/>
      <c r="D11" s="25">
        <v>294</v>
      </c>
      <c r="E11" s="10">
        <f>15%*2335</f>
        <v>350.25</v>
      </c>
      <c r="F11" s="11">
        <f t="shared" si="0"/>
        <v>83.940042826552457</v>
      </c>
      <c r="G11" s="9"/>
    </row>
    <row r="12" spans="1:7" ht="15" customHeight="1">
      <c r="A12" s="8">
        <v>6</v>
      </c>
      <c r="B12" s="9" t="s">
        <v>13</v>
      </c>
      <c r="C12" s="9"/>
      <c r="D12" s="25">
        <v>1924</v>
      </c>
      <c r="E12" s="10">
        <v>2335.3360497958156</v>
      </c>
      <c r="F12" s="11">
        <f t="shared" si="0"/>
        <v>82.386430003006211</v>
      </c>
      <c r="G12" s="9"/>
    </row>
    <row r="13" spans="1:7" ht="15" customHeight="1">
      <c r="A13" s="8">
        <v>7</v>
      </c>
      <c r="B13" s="9" t="s">
        <v>14</v>
      </c>
      <c r="C13" s="9"/>
      <c r="D13" s="25">
        <v>21</v>
      </c>
      <c r="E13" s="14">
        <f>'[1]38'!D15</f>
        <v>21</v>
      </c>
      <c r="F13" s="11">
        <f t="shared" si="0"/>
        <v>100</v>
      </c>
      <c r="G13" s="9"/>
    </row>
    <row r="14" spans="1:7" ht="15" customHeight="1">
      <c r="A14" s="8">
        <v>8</v>
      </c>
      <c r="B14" s="9" t="s">
        <v>15</v>
      </c>
      <c r="C14" s="9"/>
      <c r="D14" s="25">
        <v>6069</v>
      </c>
      <c r="E14" s="10">
        <v>9229</v>
      </c>
      <c r="F14" s="11">
        <f t="shared" si="0"/>
        <v>65.76010401993716</v>
      </c>
      <c r="G14" s="9"/>
    </row>
    <row r="15" spans="1:7" ht="16.5" customHeight="1">
      <c r="A15" s="8">
        <v>9</v>
      </c>
      <c r="B15" s="9" t="s">
        <v>16</v>
      </c>
      <c r="C15" s="9"/>
      <c r="D15" s="25">
        <v>745</v>
      </c>
      <c r="E15" s="10">
        <v>745</v>
      </c>
      <c r="F15" s="11">
        <f t="shared" si="0"/>
        <v>100</v>
      </c>
      <c r="G15" s="15"/>
    </row>
    <row r="16" spans="1:7" ht="15" customHeight="1">
      <c r="A16" s="8">
        <v>10</v>
      </c>
      <c r="B16" s="9" t="s">
        <v>17</v>
      </c>
      <c r="C16" s="9"/>
      <c r="D16" s="25">
        <v>11</v>
      </c>
      <c r="E16" s="10">
        <v>11</v>
      </c>
      <c r="F16" s="11">
        <f t="shared" si="0"/>
        <v>100</v>
      </c>
      <c r="G16" s="9"/>
    </row>
    <row r="17" spans="1:7" ht="40.5" customHeight="1">
      <c r="A17" s="8">
        <v>11</v>
      </c>
      <c r="B17" s="9" t="s">
        <v>18</v>
      </c>
      <c r="C17" s="9"/>
      <c r="D17" s="25">
        <v>3135</v>
      </c>
      <c r="E17" s="10">
        <v>2195</v>
      </c>
      <c r="F17" s="11">
        <f t="shared" si="0"/>
        <v>142.8246013667426</v>
      </c>
      <c r="G17" s="23" t="s">
        <v>47</v>
      </c>
    </row>
    <row r="18" spans="1:7" ht="15" customHeight="1">
      <c r="A18" s="8">
        <v>12</v>
      </c>
      <c r="B18" s="9" t="s">
        <v>19</v>
      </c>
      <c r="C18" s="9"/>
      <c r="D18" s="25">
        <v>15182</v>
      </c>
      <c r="E18" s="16">
        <v>21702</v>
      </c>
      <c r="F18" s="11">
        <f t="shared" si="0"/>
        <v>69.956686019721687</v>
      </c>
      <c r="G18" s="9"/>
    </row>
    <row r="19" spans="1:7" ht="15" customHeight="1">
      <c r="A19" s="8">
        <v>13</v>
      </c>
      <c r="B19" s="9" t="s">
        <v>20</v>
      </c>
      <c r="C19" s="9"/>
      <c r="D19" s="13"/>
      <c r="E19" s="17"/>
      <c r="F19" s="18"/>
      <c r="G19" s="19"/>
    </row>
    <row r="20" spans="1:7" ht="15" customHeight="1">
      <c r="A20" s="8"/>
      <c r="B20" s="20" t="s">
        <v>21</v>
      </c>
      <c r="C20" s="21" t="s">
        <v>22</v>
      </c>
      <c r="D20" s="25">
        <v>3</v>
      </c>
      <c r="E20" s="31">
        <v>32830</v>
      </c>
      <c r="F20" s="32">
        <f>D20/E20*100000</f>
        <v>9.137983551629608</v>
      </c>
      <c r="G20" s="9"/>
    </row>
    <row r="21" spans="1:7" ht="15" customHeight="1">
      <c r="A21" s="8"/>
      <c r="B21" s="20" t="s">
        <v>23</v>
      </c>
      <c r="C21" s="21" t="s">
        <v>24</v>
      </c>
      <c r="D21" s="26">
        <v>199</v>
      </c>
      <c r="E21" s="10">
        <f>10%*[2]Sheet1!$F$10</f>
        <v>1156.4000000000001</v>
      </c>
      <c r="F21" s="11">
        <f>D21/E21*100</f>
        <v>17.208578346592873</v>
      </c>
      <c r="G21" s="9"/>
    </row>
    <row r="22" spans="1:7" ht="15" customHeight="1">
      <c r="A22" s="8"/>
      <c r="B22" s="20" t="s">
        <v>25</v>
      </c>
      <c r="C22" s="21" t="s">
        <v>26</v>
      </c>
      <c r="D22" s="30">
        <v>89</v>
      </c>
      <c r="E22" s="10">
        <v>145</v>
      </c>
      <c r="F22" s="11">
        <f>D22/E22*100</f>
        <v>61.379310344827587</v>
      </c>
      <c r="G22" s="9" t="s">
        <v>27</v>
      </c>
    </row>
    <row r="23" spans="1:7" ht="15" customHeight="1">
      <c r="A23" s="8"/>
      <c r="B23" s="20" t="s">
        <v>28</v>
      </c>
      <c r="C23" s="21" t="s">
        <v>29</v>
      </c>
      <c r="D23" s="25">
        <v>77</v>
      </c>
      <c r="E23" s="10">
        <v>77</v>
      </c>
      <c r="F23" s="11">
        <f>D23/E23*100</f>
        <v>100</v>
      </c>
      <c r="G23" s="9" t="s">
        <v>30</v>
      </c>
    </row>
    <row r="24" spans="1:7" ht="15" customHeight="1">
      <c r="A24" s="8"/>
      <c r="B24" s="20" t="s">
        <v>31</v>
      </c>
      <c r="C24" s="21" t="s">
        <v>32</v>
      </c>
      <c r="D24" s="25">
        <v>5377</v>
      </c>
      <c r="E24" s="10">
        <f>10%*411/1000*[2]Sheet1!$F$6</f>
        <v>5579.6949000000031</v>
      </c>
      <c r="F24" s="11">
        <f>D24/E24*100</f>
        <v>96.367276282436109</v>
      </c>
      <c r="G24" s="9"/>
    </row>
    <row r="25" spans="1:7" ht="15" customHeight="1">
      <c r="A25" s="8">
        <v>14</v>
      </c>
      <c r="B25" s="9" t="s">
        <v>33</v>
      </c>
      <c r="C25" s="9"/>
      <c r="D25" s="29">
        <v>15516</v>
      </c>
      <c r="E25" s="29">
        <v>24814</v>
      </c>
      <c r="F25" s="11">
        <f>D25/E25*100</f>
        <v>62.529217377287019</v>
      </c>
      <c r="G25" s="9"/>
    </row>
    <row r="26" spans="1:7" ht="15" customHeight="1">
      <c r="A26" s="8"/>
      <c r="B26" s="20" t="s">
        <v>34</v>
      </c>
      <c r="C26" s="21" t="s">
        <v>35</v>
      </c>
      <c r="D26" s="29"/>
      <c r="E26" s="29"/>
      <c r="F26" s="18"/>
      <c r="G26" s="19"/>
    </row>
    <row r="27" spans="1:7" ht="15" customHeight="1">
      <c r="A27" s="8">
        <v>15</v>
      </c>
      <c r="B27" s="9" t="s">
        <v>36</v>
      </c>
      <c r="C27" s="9"/>
      <c r="D27" s="29">
        <v>1237</v>
      </c>
      <c r="E27" s="29">
        <v>24814</v>
      </c>
      <c r="F27" s="11">
        <f>D27/E27*100</f>
        <v>4.9850890626259377</v>
      </c>
      <c r="G27" s="9"/>
    </row>
    <row r="28" spans="1:7" ht="34.5" customHeight="1">
      <c r="A28" s="12">
        <v>16</v>
      </c>
      <c r="B28" s="37" t="s">
        <v>37</v>
      </c>
      <c r="C28" s="38"/>
      <c r="D28" s="22">
        <v>4</v>
      </c>
      <c r="E28" s="10">
        <v>4</v>
      </c>
      <c r="F28" s="11">
        <f>D28/E28*100</f>
        <v>100</v>
      </c>
      <c r="G28" s="9"/>
    </row>
    <row r="29" spans="1:7" ht="40.5" customHeight="1">
      <c r="A29" s="12">
        <v>17</v>
      </c>
      <c r="B29" s="37" t="s">
        <v>38</v>
      </c>
      <c r="C29" s="38"/>
      <c r="D29" s="22">
        <v>12</v>
      </c>
      <c r="E29" s="10">
        <v>12</v>
      </c>
      <c r="F29" s="11">
        <f>D29/E29*100</f>
        <v>100</v>
      </c>
      <c r="G29" s="23" t="s">
        <v>39</v>
      </c>
    </row>
    <row r="30" spans="1:7" ht="15.75" customHeight="1">
      <c r="A30" s="8">
        <v>18</v>
      </c>
      <c r="B30" s="9" t="s">
        <v>40</v>
      </c>
      <c r="C30" s="9"/>
      <c r="D30" s="10">
        <v>21</v>
      </c>
      <c r="E30" s="10">
        <v>21</v>
      </c>
      <c r="F30" s="11">
        <f>D30/E30*100</f>
        <v>100</v>
      </c>
      <c r="G30" s="9"/>
    </row>
    <row r="31" spans="1:7" ht="18" customHeight="1"/>
    <row r="32" spans="1:7" ht="14.25" customHeight="1">
      <c r="E32" s="33" t="s">
        <v>41</v>
      </c>
      <c r="F32" s="34"/>
      <c r="G32" s="34"/>
    </row>
    <row r="33" spans="5:7" ht="15" customHeight="1">
      <c r="E33" s="34" t="s">
        <v>42</v>
      </c>
      <c r="F33" s="34"/>
      <c r="G33" s="34"/>
    </row>
    <row r="34" spans="5:7" ht="17.25" customHeight="1">
      <c r="E34" s="34" t="s">
        <v>43</v>
      </c>
      <c r="F34" s="34"/>
      <c r="G34" s="34"/>
    </row>
    <row r="35" spans="5:7" ht="17.25" customHeight="1">
      <c r="E35" s="27"/>
      <c r="F35" s="27"/>
      <c r="G35" s="27"/>
    </row>
    <row r="36" spans="5:7" ht="17.25" customHeight="1">
      <c r="E36" s="27"/>
      <c r="F36" s="27"/>
      <c r="G36" s="27"/>
    </row>
    <row r="37" spans="5:7" ht="15" customHeight="1"/>
    <row r="38" spans="5:7" ht="15" customHeight="1">
      <c r="E38" s="39" t="s">
        <v>44</v>
      </c>
      <c r="F38" s="39"/>
      <c r="G38" s="39"/>
    </row>
    <row r="39" spans="5:7" ht="15" customHeight="1">
      <c r="E39" s="34" t="s">
        <v>45</v>
      </c>
      <c r="F39" s="34"/>
      <c r="G39" s="34"/>
    </row>
    <row r="40" spans="5:7" ht="15" customHeight="1">
      <c r="E40" s="34"/>
      <c r="F40" s="34"/>
      <c r="G40" s="34"/>
    </row>
  </sheetData>
  <mergeCells count="11">
    <mergeCell ref="E32:G32"/>
    <mergeCell ref="A1:G1"/>
    <mergeCell ref="A2:G2"/>
    <mergeCell ref="B9:C9"/>
    <mergeCell ref="B28:C28"/>
    <mergeCell ref="B29:C29"/>
    <mergeCell ref="E33:G33"/>
    <mergeCell ref="E34:G34"/>
    <mergeCell ref="E38:G38"/>
    <mergeCell ref="E39:G39"/>
    <mergeCell ref="E40:G40"/>
  </mergeCells>
  <printOptions horizontalCentered="1"/>
  <pageMargins left="0.55118110236220474" right="0.55118110236220474" top="0.70866141732283472" bottom="0.51181102362204722" header="0.51181102362204722" footer="0.51181102362204722"/>
  <pageSetup paperSize="9" scale="7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2013</vt:lpstr>
      <vt:lpstr>2013 (2)</vt:lpstr>
      <vt:lpstr>'2013'!Print_Area</vt:lpstr>
      <vt:lpstr>'2013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EJ</cp:lastModifiedBy>
  <dcterms:created xsi:type="dcterms:W3CDTF">2014-01-30T01:40:50Z</dcterms:created>
  <dcterms:modified xsi:type="dcterms:W3CDTF">2014-03-25T03:06:45Z</dcterms:modified>
</cp:coreProperties>
</file>