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35" windowWidth="14955" windowHeight="8490" tabRatio="597" activeTab="8"/>
  </bookViews>
  <sheets>
    <sheet name="K4TOLINBUFAS" sheetId="1" r:id="rId1"/>
    <sheet name="KOMPLI" sheetId="2" r:id="rId2"/>
    <sheet name="NEO-BAYI" sheetId="3" r:id="rId3"/>
    <sheet name="UCI" sheetId="4" r:id="rId4"/>
    <sheet name="DDTK" sheetId="5" r:id="rId5"/>
    <sheet name="BGM-GIRUK" sheetId="6" r:id="rId6"/>
    <sheet name="KB" sheetId="7" r:id="rId7"/>
    <sheet name="AFP-TB-ISPA" sheetId="8" r:id="rId8"/>
    <sheet name="DBD-DIARE" sheetId="9" r:id="rId9"/>
    <sheet name="MASKIN" sheetId="11" r:id="rId10"/>
    <sheet name="KLB" sheetId="13" r:id="rId11"/>
    <sheet name="DESI" sheetId="10" r:id="rId12"/>
    <sheet name="Sheet1" sheetId="14" r:id="rId13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7">'AFP-TB-ISPA'!$A$1:$N$37</definedName>
    <definedName name="_xlnm.Print_Area" localSheetId="5">'BGM-GIRUK'!$A$1:$N$33</definedName>
    <definedName name="_xlnm.Print_Area" localSheetId="8">'DBD-DIARE'!$A$1:$L$35</definedName>
    <definedName name="_xlnm.Print_Area" localSheetId="4">DDTK!$A$1:$J$34</definedName>
    <definedName name="_xlnm.Print_Area" localSheetId="11">DESI!$A$1:$G$33</definedName>
    <definedName name="_xlnm.Print_Area" localSheetId="0">K4TOLINBUFAS!$A$1:$Q$37</definedName>
    <definedName name="_xlnm.Print_Area" localSheetId="6">KB!$A$1:$F$33</definedName>
    <definedName name="_xlnm.Print_Area" localSheetId="10">KLB!$A$1:$J$33</definedName>
    <definedName name="_xlnm.Print_Area" localSheetId="1">KOMPLI!$A$1:$F$34</definedName>
    <definedName name="_xlnm.Print_Area" localSheetId="9">MASKIN!$A$1:$I$35</definedName>
    <definedName name="_xlnm.Print_Area" localSheetId="2">'NEO-BAYI'!$A$1:$K$35</definedName>
    <definedName name="_xlnm.Print_Area" localSheetId="3">UCI!$A$1:$F$32</definedName>
  </definedNames>
  <calcPr calcId="125725"/>
</workbook>
</file>

<file path=xl/calcChain.xml><?xml version="1.0" encoding="utf-8"?>
<calcChain xmlns="http://schemas.openxmlformats.org/spreadsheetml/2006/main">
  <c r="I13" i="13"/>
  <c r="I14"/>
  <c r="I15"/>
  <c r="I16"/>
  <c r="I17"/>
  <c r="I18"/>
  <c r="I19"/>
  <c r="I20"/>
  <c r="I21"/>
  <c r="I22"/>
  <c r="I23"/>
  <c r="I24"/>
  <c r="I25"/>
  <c r="I26"/>
  <c r="I27"/>
  <c r="I28"/>
  <c r="I29"/>
  <c r="E13"/>
  <c r="E14"/>
  <c r="E15"/>
  <c r="E16"/>
  <c r="E17"/>
  <c r="E18"/>
  <c r="E19"/>
  <c r="E20"/>
  <c r="E21"/>
  <c r="E22"/>
  <c r="E23"/>
  <c r="E24"/>
  <c r="E25"/>
  <c r="E26"/>
  <c r="E27"/>
  <c r="E28"/>
  <c r="E29"/>
  <c r="M12" i="6"/>
  <c r="M13"/>
  <c r="M14"/>
  <c r="M15"/>
  <c r="M16"/>
  <c r="M17"/>
  <c r="M18"/>
  <c r="M19"/>
  <c r="M20"/>
  <c r="M21"/>
  <c r="M22"/>
  <c r="M23"/>
  <c r="M24"/>
  <c r="M25"/>
  <c r="M26"/>
  <c r="M27"/>
  <c r="M28"/>
  <c r="J12"/>
  <c r="J13"/>
  <c r="J14"/>
  <c r="J15"/>
  <c r="J16"/>
  <c r="J17"/>
  <c r="J18"/>
  <c r="J19"/>
  <c r="J20"/>
  <c r="J21"/>
  <c r="J22"/>
  <c r="J23"/>
  <c r="J24"/>
  <c r="J25"/>
  <c r="J26"/>
  <c r="J27"/>
  <c r="J28"/>
  <c r="F13" i="10"/>
  <c r="F14"/>
  <c r="F15"/>
  <c r="F16"/>
  <c r="F17"/>
  <c r="F18"/>
  <c r="F19"/>
  <c r="F20"/>
  <c r="F21"/>
  <c r="F22"/>
  <c r="F23"/>
  <c r="F24"/>
  <c r="F25"/>
  <c r="F26"/>
  <c r="F27"/>
  <c r="F28"/>
  <c r="F29"/>
  <c r="E13"/>
  <c r="E14"/>
  <c r="E15"/>
  <c r="E16"/>
  <c r="E17"/>
  <c r="E18"/>
  <c r="E19"/>
  <c r="E20"/>
  <c r="E21"/>
  <c r="E22"/>
  <c r="E23"/>
  <c r="E24"/>
  <c r="E25"/>
  <c r="E26"/>
  <c r="E27"/>
  <c r="E28"/>
  <c r="E29"/>
  <c r="H13" i="13"/>
  <c r="H14"/>
  <c r="H15"/>
  <c r="H16"/>
  <c r="H17"/>
  <c r="H18"/>
  <c r="H19"/>
  <c r="H20"/>
  <c r="H21"/>
  <c r="H22"/>
  <c r="H23"/>
  <c r="H24"/>
  <c r="H25"/>
  <c r="H26"/>
  <c r="H27"/>
  <c r="H28"/>
  <c r="H29"/>
  <c r="D13"/>
  <c r="D14"/>
  <c r="D15"/>
  <c r="D16"/>
  <c r="D17"/>
  <c r="D18"/>
  <c r="D19"/>
  <c r="D20"/>
  <c r="D21"/>
  <c r="D22"/>
  <c r="D23"/>
  <c r="D24"/>
  <c r="D25"/>
  <c r="D26"/>
  <c r="D27"/>
  <c r="D28"/>
  <c r="D29"/>
  <c r="G13" i="11"/>
  <c r="G14"/>
  <c r="G15"/>
  <c r="G17"/>
  <c r="G18"/>
  <c r="G19"/>
  <c r="G20"/>
  <c r="G21"/>
  <c r="G22"/>
  <c r="G23"/>
  <c r="G24"/>
  <c r="G25"/>
  <c r="G26"/>
  <c r="G27"/>
  <c r="G28"/>
  <c r="D13"/>
  <c r="D14"/>
  <c r="D15"/>
  <c r="D16"/>
  <c r="D17"/>
  <c r="D19"/>
  <c r="D20"/>
  <c r="D21"/>
  <c r="D22"/>
  <c r="D23"/>
  <c r="D24"/>
  <c r="D25"/>
  <c r="D26"/>
  <c r="D27"/>
  <c r="D28"/>
  <c r="D29"/>
  <c r="H13"/>
  <c r="H14"/>
  <c r="H15"/>
  <c r="H16"/>
  <c r="H17"/>
  <c r="H18"/>
  <c r="H19"/>
  <c r="H20"/>
  <c r="H21"/>
  <c r="H22"/>
  <c r="H23"/>
  <c r="H24"/>
  <c r="H25"/>
  <c r="H26"/>
  <c r="H27"/>
  <c r="H28"/>
  <c r="H29"/>
  <c r="E13"/>
  <c r="E14"/>
  <c r="E15"/>
  <c r="E16"/>
  <c r="E17"/>
  <c r="E18"/>
  <c r="E19"/>
  <c r="E20"/>
  <c r="E21"/>
  <c r="E22"/>
  <c r="E23"/>
  <c r="E24"/>
  <c r="E25"/>
  <c r="E26"/>
  <c r="E27"/>
  <c r="E28"/>
  <c r="E29"/>
  <c r="F15" i="5"/>
  <c r="E13" i="8"/>
  <c r="E14"/>
  <c r="E15"/>
  <c r="E16"/>
  <c r="E17"/>
  <c r="E18"/>
  <c r="E19"/>
  <c r="E20"/>
  <c r="E21"/>
  <c r="E22"/>
  <c r="E23"/>
  <c r="E24"/>
  <c r="E25"/>
  <c r="E26"/>
  <c r="E27"/>
  <c r="E28"/>
  <c r="E29"/>
  <c r="E30"/>
  <c r="G13" i="9"/>
  <c r="G14"/>
  <c r="G15"/>
  <c r="G16"/>
  <c r="G17"/>
  <c r="G19"/>
  <c r="G20"/>
  <c r="G21"/>
  <c r="G22"/>
  <c r="G23"/>
  <c r="G24"/>
  <c r="G25"/>
  <c r="G26"/>
  <c r="G27"/>
  <c r="G28"/>
  <c r="G29"/>
  <c r="D13"/>
  <c r="D14"/>
  <c r="D15"/>
  <c r="D16"/>
  <c r="D17"/>
  <c r="D18"/>
  <c r="D19"/>
  <c r="D20"/>
  <c r="D21"/>
  <c r="D22"/>
  <c r="D23"/>
  <c r="D24"/>
  <c r="D25"/>
  <c r="D26"/>
  <c r="D27"/>
  <c r="D28"/>
  <c r="D29"/>
  <c r="J13"/>
  <c r="J14"/>
  <c r="J15"/>
  <c r="J16"/>
  <c r="J17"/>
  <c r="J18"/>
  <c r="J19"/>
  <c r="J20"/>
  <c r="J21"/>
  <c r="J22"/>
  <c r="J23"/>
  <c r="J24"/>
  <c r="J25"/>
  <c r="J26"/>
  <c r="J27"/>
  <c r="J28"/>
  <c r="F13"/>
  <c r="H13" s="1"/>
  <c r="F14"/>
  <c r="H14" s="1"/>
  <c r="F15"/>
  <c r="H15" s="1"/>
  <c r="F16"/>
  <c r="H16" s="1"/>
  <c r="F18"/>
  <c r="H18" s="1"/>
  <c r="F19"/>
  <c r="H19" s="1"/>
  <c r="F20"/>
  <c r="H20" s="1"/>
  <c r="F22"/>
  <c r="H22" s="1"/>
  <c r="F23"/>
  <c r="H23" s="1"/>
  <c r="F24"/>
  <c r="H24" s="1"/>
  <c r="F25"/>
  <c r="H25" s="1"/>
  <c r="F26"/>
  <c r="H26" s="1"/>
  <c r="F27"/>
  <c r="H27" s="1"/>
  <c r="F28"/>
  <c r="H28" s="1"/>
  <c r="C13"/>
  <c r="C14"/>
  <c r="C15"/>
  <c r="C16"/>
  <c r="C17"/>
  <c r="C18"/>
  <c r="C19"/>
  <c r="C20"/>
  <c r="C21"/>
  <c r="C22"/>
  <c r="C23"/>
  <c r="C24"/>
  <c r="C25"/>
  <c r="E25"/>
  <c r="C26"/>
  <c r="C27"/>
  <c r="C28"/>
  <c r="K13"/>
  <c r="K14"/>
  <c r="K15"/>
  <c r="K16"/>
  <c r="K17"/>
  <c r="K18"/>
  <c r="K19"/>
  <c r="K20"/>
  <c r="K21"/>
  <c r="K22"/>
  <c r="K23"/>
  <c r="K24"/>
  <c r="K25"/>
  <c r="K26"/>
  <c r="K27"/>
  <c r="K28"/>
  <c r="K29"/>
  <c r="M13" i="8"/>
  <c r="M14"/>
  <c r="M15"/>
  <c r="M16"/>
  <c r="M17"/>
  <c r="M18"/>
  <c r="M19"/>
  <c r="M20"/>
  <c r="M21"/>
  <c r="M22"/>
  <c r="M23"/>
  <c r="M24"/>
  <c r="M25"/>
  <c r="M26"/>
  <c r="M27"/>
  <c r="M28"/>
  <c r="M29"/>
  <c r="M30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L13"/>
  <c r="L14"/>
  <c r="L15"/>
  <c r="L16"/>
  <c r="L17"/>
  <c r="L18"/>
  <c r="L19"/>
  <c r="L20"/>
  <c r="L21"/>
  <c r="L22"/>
  <c r="L23"/>
  <c r="L24"/>
  <c r="L25"/>
  <c r="L26"/>
  <c r="L27"/>
  <c r="L28"/>
  <c r="H13"/>
  <c r="H14"/>
  <c r="H15"/>
  <c r="H16"/>
  <c r="H17"/>
  <c r="H18"/>
  <c r="H19"/>
  <c r="H20"/>
  <c r="H21"/>
  <c r="H22"/>
  <c r="H23"/>
  <c r="H24"/>
  <c r="H25"/>
  <c r="H26"/>
  <c r="H27"/>
  <c r="H28"/>
  <c r="D13"/>
  <c r="D14"/>
  <c r="D15"/>
  <c r="D16"/>
  <c r="D17"/>
  <c r="D18"/>
  <c r="D19"/>
  <c r="D20"/>
  <c r="D21"/>
  <c r="D22"/>
  <c r="D23"/>
  <c r="D24"/>
  <c r="D25"/>
  <c r="D26"/>
  <c r="D27"/>
  <c r="D28"/>
  <c r="E13" i="7"/>
  <c r="E14"/>
  <c r="E15"/>
  <c r="E16"/>
  <c r="E17"/>
  <c r="E18"/>
  <c r="E19"/>
  <c r="E20"/>
  <c r="E21"/>
  <c r="E22"/>
  <c r="E23"/>
  <c r="E24"/>
  <c r="E25"/>
  <c r="E26"/>
  <c r="E27"/>
  <c r="E28"/>
  <c r="E29"/>
  <c r="D13"/>
  <c r="D14"/>
  <c r="D15"/>
  <c r="D16"/>
  <c r="D17"/>
  <c r="D18"/>
  <c r="D19"/>
  <c r="D20"/>
  <c r="D21"/>
  <c r="D22"/>
  <c r="D23"/>
  <c r="D24"/>
  <c r="D25"/>
  <c r="D26"/>
  <c r="D27"/>
  <c r="D28"/>
  <c r="L12" i="6"/>
  <c r="L13"/>
  <c r="L14"/>
  <c r="L15"/>
  <c r="L16"/>
  <c r="L17"/>
  <c r="L18"/>
  <c r="L19"/>
  <c r="L20"/>
  <c r="L21"/>
  <c r="L22"/>
  <c r="L23"/>
  <c r="L25"/>
  <c r="L26"/>
  <c r="L27"/>
  <c r="I12"/>
  <c r="I13"/>
  <c r="I14"/>
  <c r="I15"/>
  <c r="I16"/>
  <c r="I17"/>
  <c r="I18"/>
  <c r="I19"/>
  <c r="I20"/>
  <c r="I21"/>
  <c r="I22"/>
  <c r="I23"/>
  <c r="I24"/>
  <c r="I25"/>
  <c r="I26"/>
  <c r="I27"/>
  <c r="F12"/>
  <c r="F13"/>
  <c r="F14"/>
  <c r="F15"/>
  <c r="F16"/>
  <c r="F17"/>
  <c r="F18"/>
  <c r="F19"/>
  <c r="F20"/>
  <c r="F21"/>
  <c r="F22"/>
  <c r="F23"/>
  <c r="F24"/>
  <c r="F25"/>
  <c r="F26"/>
  <c r="F27"/>
  <c r="C12"/>
  <c r="C13"/>
  <c r="C14"/>
  <c r="C15"/>
  <c r="C16"/>
  <c r="C17"/>
  <c r="C18"/>
  <c r="C19"/>
  <c r="C20"/>
  <c r="C21"/>
  <c r="C22"/>
  <c r="C23"/>
  <c r="C24"/>
  <c r="C25"/>
  <c r="C26"/>
  <c r="C27"/>
  <c r="E13" i="5"/>
  <c r="E14"/>
  <c r="E15"/>
  <c r="E16"/>
  <c r="E17"/>
  <c r="E18"/>
  <c r="E19"/>
  <c r="E20"/>
  <c r="E21"/>
  <c r="E22"/>
  <c r="E23"/>
  <c r="E24"/>
  <c r="E25"/>
  <c r="E26"/>
  <c r="E27"/>
  <c r="E28"/>
  <c r="F13"/>
  <c r="F14"/>
  <c r="F16"/>
  <c r="F17"/>
  <c r="F18"/>
  <c r="F19"/>
  <c r="F20"/>
  <c r="F21"/>
  <c r="F22"/>
  <c r="F23"/>
  <c r="F24"/>
  <c r="F25"/>
  <c r="F26"/>
  <c r="F27"/>
  <c r="F28"/>
  <c r="F29"/>
  <c r="D13" i="4"/>
  <c r="D14"/>
  <c r="D15"/>
  <c r="D16"/>
  <c r="D17"/>
  <c r="D18"/>
  <c r="D19"/>
  <c r="D20"/>
  <c r="D21"/>
  <c r="D22"/>
  <c r="D23"/>
  <c r="D24"/>
  <c r="D25"/>
  <c r="D26"/>
  <c r="D27"/>
  <c r="D28"/>
  <c r="I13" i="3"/>
  <c r="I14"/>
  <c r="I15"/>
  <c r="I16"/>
  <c r="I17"/>
  <c r="I18"/>
  <c r="I19"/>
  <c r="I20"/>
  <c r="I21"/>
  <c r="I22"/>
  <c r="I23"/>
  <c r="I24"/>
  <c r="I25"/>
  <c r="I26"/>
  <c r="I27"/>
  <c r="I28"/>
  <c r="E13"/>
  <c r="E14"/>
  <c r="E15"/>
  <c r="E16"/>
  <c r="E17"/>
  <c r="E18"/>
  <c r="E19"/>
  <c r="E20"/>
  <c r="E21"/>
  <c r="E22"/>
  <c r="E23"/>
  <c r="E24"/>
  <c r="E25"/>
  <c r="E26"/>
  <c r="E27"/>
  <c r="E28"/>
  <c r="J13"/>
  <c r="J14"/>
  <c r="J15"/>
  <c r="J16"/>
  <c r="J17"/>
  <c r="J18"/>
  <c r="J19"/>
  <c r="J20"/>
  <c r="J21"/>
  <c r="J22"/>
  <c r="J23"/>
  <c r="J24"/>
  <c r="J25"/>
  <c r="J26"/>
  <c r="J27"/>
  <c r="J28"/>
  <c r="J29"/>
  <c r="F13"/>
  <c r="F14"/>
  <c r="F15"/>
  <c r="F16"/>
  <c r="F17"/>
  <c r="F18"/>
  <c r="F19"/>
  <c r="F20"/>
  <c r="F21"/>
  <c r="F22"/>
  <c r="F23"/>
  <c r="F24"/>
  <c r="F25"/>
  <c r="F26"/>
  <c r="F27"/>
  <c r="F28"/>
  <c r="F29"/>
  <c r="D13" i="2"/>
  <c r="D14"/>
  <c r="D15"/>
  <c r="D16"/>
  <c r="D17"/>
  <c r="D18"/>
  <c r="D19"/>
  <c r="D20"/>
  <c r="D21"/>
  <c r="D22"/>
  <c r="D23"/>
  <c r="D24"/>
  <c r="D25"/>
  <c r="D26"/>
  <c r="D27"/>
  <c r="D28"/>
  <c r="E13"/>
  <c r="E14"/>
  <c r="E15"/>
  <c r="E16"/>
  <c r="E17"/>
  <c r="E18"/>
  <c r="E19"/>
  <c r="E20"/>
  <c r="E21"/>
  <c r="E22"/>
  <c r="E23"/>
  <c r="E24"/>
  <c r="E25"/>
  <c r="E26"/>
  <c r="E27"/>
  <c r="E28"/>
  <c r="E29"/>
  <c r="O14" i="1"/>
  <c r="O15"/>
  <c r="O16"/>
  <c r="O18"/>
  <c r="O19"/>
  <c r="O20"/>
  <c r="O21"/>
  <c r="O22"/>
  <c r="O23"/>
  <c r="O24"/>
  <c r="O25"/>
  <c r="O26"/>
  <c r="O27"/>
  <c r="O28"/>
  <c r="O29"/>
  <c r="O30"/>
  <c r="K14"/>
  <c r="K15"/>
  <c r="K16"/>
  <c r="K17"/>
  <c r="K18"/>
  <c r="K19"/>
  <c r="K20"/>
  <c r="K21"/>
  <c r="K22"/>
  <c r="K23"/>
  <c r="K24"/>
  <c r="K25"/>
  <c r="K26"/>
  <c r="K27"/>
  <c r="K28"/>
  <c r="K29"/>
  <c r="K30"/>
  <c r="G14"/>
  <c r="G15"/>
  <c r="G16"/>
  <c r="G17"/>
  <c r="G18"/>
  <c r="G19"/>
  <c r="G20"/>
  <c r="G21"/>
  <c r="G22"/>
  <c r="G23"/>
  <c r="G24"/>
  <c r="G25"/>
  <c r="G26"/>
  <c r="G27"/>
  <c r="G28"/>
  <c r="G29"/>
  <c r="G30"/>
  <c r="D14"/>
  <c r="D15"/>
  <c r="D16"/>
  <c r="D17"/>
  <c r="D18"/>
  <c r="D19"/>
  <c r="D20"/>
  <c r="D21"/>
  <c r="D22"/>
  <c r="D23"/>
  <c r="D24"/>
  <c r="D25"/>
  <c r="D26"/>
  <c r="D27"/>
  <c r="D28"/>
  <c r="D29"/>
  <c r="D30"/>
  <c r="P14"/>
  <c r="P15"/>
  <c r="P16"/>
  <c r="P17"/>
  <c r="P18"/>
  <c r="P19"/>
  <c r="P20"/>
  <c r="P21"/>
  <c r="P22"/>
  <c r="P23"/>
  <c r="P24"/>
  <c r="P25"/>
  <c r="P26"/>
  <c r="P27"/>
  <c r="P28"/>
  <c r="P29"/>
  <c r="P30"/>
  <c r="L14"/>
  <c r="L15"/>
  <c r="L16"/>
  <c r="L17"/>
  <c r="L18"/>
  <c r="L19"/>
  <c r="L20"/>
  <c r="L21"/>
  <c r="L22"/>
  <c r="L23"/>
  <c r="L24"/>
  <c r="L25"/>
  <c r="L26"/>
  <c r="L27"/>
  <c r="L28"/>
  <c r="L29"/>
  <c r="L30"/>
  <c r="H14"/>
  <c r="H15"/>
  <c r="H16"/>
  <c r="H17"/>
  <c r="H18"/>
  <c r="H19"/>
  <c r="H20"/>
  <c r="H21"/>
  <c r="H22"/>
  <c r="H23"/>
  <c r="H24"/>
  <c r="H25"/>
  <c r="H26"/>
  <c r="H27"/>
  <c r="H28"/>
  <c r="H29"/>
  <c r="H30"/>
  <c r="E14"/>
  <c r="E15"/>
  <c r="E16"/>
  <c r="E17"/>
  <c r="E18"/>
  <c r="E19"/>
  <c r="E20"/>
  <c r="E21"/>
  <c r="E22"/>
  <c r="E23"/>
  <c r="E24"/>
  <c r="E25"/>
  <c r="E26"/>
  <c r="E27"/>
  <c r="E28"/>
  <c r="E29"/>
  <c r="E30"/>
  <c r="N13" i="6"/>
  <c r="N14"/>
  <c r="N15"/>
  <c r="N16"/>
  <c r="N17"/>
  <c r="N18"/>
  <c r="N19"/>
  <c r="N20"/>
  <c r="N21"/>
  <c r="N22"/>
  <c r="N23"/>
  <c r="N25"/>
  <c r="N27"/>
  <c r="J16" i="13"/>
  <c r="J14"/>
  <c r="J19"/>
  <c r="J23"/>
  <c r="J26"/>
  <c r="C13" i="7"/>
  <c r="C14"/>
  <c r="C15"/>
  <c r="C16"/>
  <c r="C17"/>
  <c r="C18"/>
  <c r="C19"/>
  <c r="C20"/>
  <c r="C21"/>
  <c r="C22"/>
  <c r="C23"/>
  <c r="C24"/>
  <c r="C25"/>
  <c r="C26"/>
  <c r="C27"/>
  <c r="C28"/>
  <c r="C29"/>
  <c r="D13" i="5"/>
  <c r="D14"/>
  <c r="D15"/>
  <c r="D16"/>
  <c r="D17"/>
  <c r="D18"/>
  <c r="D19"/>
  <c r="D20"/>
  <c r="D21"/>
  <c r="D22"/>
  <c r="D23"/>
  <c r="D24"/>
  <c r="D25"/>
  <c r="D26"/>
  <c r="D27"/>
  <c r="D28"/>
  <c r="D29"/>
  <c r="H13" i="3"/>
  <c r="H14"/>
  <c r="H15"/>
  <c r="H16"/>
  <c r="H17"/>
  <c r="H18"/>
  <c r="H19"/>
  <c r="H20"/>
  <c r="H21"/>
  <c r="H22"/>
  <c r="H23"/>
  <c r="H24"/>
  <c r="H25"/>
  <c r="H26"/>
  <c r="H27"/>
  <c r="H28"/>
  <c r="H29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N14" i="1"/>
  <c r="N15"/>
  <c r="N16"/>
  <c r="N17"/>
  <c r="N18"/>
  <c r="N19"/>
  <c r="N20"/>
  <c r="N21"/>
  <c r="N22"/>
  <c r="N23"/>
  <c r="N24"/>
  <c r="N25"/>
  <c r="N26"/>
  <c r="N27"/>
  <c r="N28"/>
  <c r="N29"/>
  <c r="N30"/>
  <c r="J14"/>
  <c r="J15"/>
  <c r="J16"/>
  <c r="J17"/>
  <c r="J18"/>
  <c r="J19"/>
  <c r="J20"/>
  <c r="J21"/>
  <c r="J22"/>
  <c r="J23"/>
  <c r="J24"/>
  <c r="J25"/>
  <c r="J26"/>
  <c r="J27"/>
  <c r="J28"/>
  <c r="J29"/>
  <c r="J30"/>
  <c r="C14"/>
  <c r="C15"/>
  <c r="C16"/>
  <c r="C17"/>
  <c r="C18"/>
  <c r="C19"/>
  <c r="C20"/>
  <c r="C21"/>
  <c r="C22"/>
  <c r="C23"/>
  <c r="C24"/>
  <c r="C25"/>
  <c r="C26"/>
  <c r="C27"/>
  <c r="C28"/>
  <c r="C29"/>
  <c r="C30"/>
  <c r="G16" i="10"/>
  <c r="G18"/>
  <c r="G20"/>
  <c r="G22"/>
  <c r="G24"/>
  <c r="G26"/>
  <c r="G28"/>
  <c r="F14" i="8"/>
  <c r="F15"/>
  <c r="F16"/>
  <c r="F17"/>
  <c r="F19"/>
  <c r="F20"/>
  <c r="F21"/>
  <c r="F22"/>
  <c r="F23"/>
  <c r="F24"/>
  <c r="F25"/>
  <c r="F26"/>
  <c r="F27"/>
  <c r="F28"/>
  <c r="F30"/>
  <c r="L14" i="9"/>
  <c r="L18"/>
  <c r="L22"/>
  <c r="L23"/>
  <c r="L24"/>
  <c r="L26"/>
  <c r="L28"/>
  <c r="N13" i="8"/>
  <c r="N15"/>
  <c r="N18"/>
  <c r="N19"/>
  <c r="N21"/>
  <c r="N23"/>
  <c r="N25"/>
  <c r="N26"/>
  <c r="J14"/>
  <c r="J16"/>
  <c r="J17"/>
  <c r="J20"/>
  <c r="J22"/>
  <c r="J24"/>
  <c r="J26"/>
  <c r="J28"/>
  <c r="J30"/>
  <c r="A13" i="5"/>
  <c r="B13"/>
  <c r="C13"/>
  <c r="A14"/>
  <c r="B14"/>
  <c r="C14"/>
  <c r="G14"/>
  <c r="A15"/>
  <c r="B15"/>
  <c r="C15"/>
  <c r="G15"/>
  <c r="A16"/>
  <c r="B16"/>
  <c r="C16"/>
  <c r="A17"/>
  <c r="B17"/>
  <c r="C17"/>
  <c r="G18"/>
  <c r="G19"/>
  <c r="G20"/>
  <c r="G21"/>
  <c r="G22"/>
  <c r="G23"/>
  <c r="G24"/>
  <c r="G25"/>
  <c r="G27"/>
  <c r="G28"/>
  <c r="K14" i="3"/>
  <c r="K15"/>
  <c r="K16"/>
  <c r="K18"/>
  <c r="K20"/>
  <c r="K21"/>
  <c r="K22"/>
  <c r="K24"/>
  <c r="K25"/>
  <c r="K26"/>
  <c r="K28"/>
  <c r="G15"/>
  <c r="G16"/>
  <c r="G21"/>
  <c r="G23"/>
  <c r="F18" i="2"/>
  <c r="F19"/>
  <c r="F20"/>
  <c r="F22"/>
  <c r="F23"/>
  <c r="F24"/>
  <c r="F26"/>
  <c r="F27"/>
  <c r="F28"/>
  <c r="Q14" i="1"/>
  <c r="Q18"/>
  <c r="Q22"/>
  <c r="Q26"/>
  <c r="M14"/>
  <c r="M15"/>
  <c r="M16"/>
  <c r="M17"/>
  <c r="M19"/>
  <c r="M20"/>
  <c r="M21"/>
  <c r="M23"/>
  <c r="M24"/>
  <c r="M25"/>
  <c r="M27"/>
  <c r="M28"/>
  <c r="M29"/>
  <c r="I15"/>
  <c r="I16"/>
  <c r="I19"/>
  <c r="I20"/>
  <c r="I21"/>
  <c r="I23"/>
  <c r="I24"/>
  <c r="I25"/>
  <c r="I26"/>
  <c r="I28"/>
  <c r="F15"/>
  <c r="F17"/>
  <c r="F19"/>
  <c r="F20"/>
  <c r="F22"/>
  <c r="F23"/>
  <c r="F24"/>
  <c r="F26"/>
  <c r="F27"/>
  <c r="F28"/>
  <c r="F29"/>
  <c r="F13" i="4"/>
  <c r="F14"/>
  <c r="F15"/>
  <c r="F16"/>
  <c r="F17"/>
  <c r="F18"/>
  <c r="F19"/>
  <c r="F20"/>
  <c r="F21"/>
  <c r="F22"/>
  <c r="F23"/>
  <c r="F24"/>
  <c r="F25"/>
  <c r="F26"/>
  <c r="F27"/>
  <c r="F28"/>
  <c r="G14" i="10"/>
  <c r="G17"/>
  <c r="G19"/>
  <c r="G21"/>
  <c r="G23"/>
  <c r="G25"/>
  <c r="G27"/>
  <c r="C31" i="11"/>
  <c r="E30" i="13"/>
  <c r="I30" i="9"/>
  <c r="K31" i="8"/>
  <c r="G31"/>
  <c r="E30" i="4"/>
  <c r="C30" i="3"/>
  <c r="D30" i="10"/>
  <c r="C14" i="13"/>
  <c r="C15"/>
  <c r="C16"/>
  <c r="C17"/>
  <c r="C18"/>
  <c r="C19"/>
  <c r="C20"/>
  <c r="C21"/>
  <c r="C22"/>
  <c r="C23"/>
  <c r="C24"/>
  <c r="C25"/>
  <c r="C26"/>
  <c r="C27"/>
  <c r="C28"/>
  <c r="C29"/>
  <c r="C13"/>
  <c r="C30"/>
  <c r="C14" i="10"/>
  <c r="C15"/>
  <c r="C16"/>
  <c r="C17"/>
  <c r="C18"/>
  <c r="C19"/>
  <c r="C20"/>
  <c r="C21"/>
  <c r="C22"/>
  <c r="C23"/>
  <c r="C24"/>
  <c r="C25"/>
  <c r="C26"/>
  <c r="C27"/>
  <c r="C28"/>
  <c r="C29"/>
  <c r="C13"/>
  <c r="C30"/>
  <c r="C30" i="7"/>
  <c r="D30" i="5"/>
  <c r="C30" i="4"/>
  <c r="C14" i="2"/>
  <c r="C15"/>
  <c r="C16"/>
  <c r="C17"/>
  <c r="C18"/>
  <c r="C19"/>
  <c r="C20"/>
  <c r="C21"/>
  <c r="C22"/>
  <c r="C23"/>
  <c r="C24"/>
  <c r="C25"/>
  <c r="C26"/>
  <c r="C27"/>
  <c r="C28"/>
  <c r="C29"/>
  <c r="C13"/>
  <c r="N31" i="1"/>
  <c r="J31"/>
  <c r="C31"/>
  <c r="B28" i="7"/>
  <c r="B27" i="6"/>
  <c r="B29" i="10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29" i="13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29" i="11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U6" i="9"/>
  <c r="N6"/>
  <c r="U5"/>
  <c r="N5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29" i="8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29" i="7"/>
  <c r="A29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28" i="6"/>
  <c r="A28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C29" i="5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B29" i="4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29" i="3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29" i="2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30" i="1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M31" i="8"/>
  <c r="P31" i="1"/>
  <c r="C30" i="2"/>
  <c r="J30" i="3"/>
  <c r="E30" i="7"/>
  <c r="D30" i="9"/>
  <c r="K30"/>
  <c r="D29" i="6"/>
  <c r="G29"/>
  <c r="J29"/>
  <c r="E23"/>
  <c r="Q20" i="1"/>
  <c r="Q24"/>
  <c r="Q28"/>
  <c r="N14" i="8"/>
  <c r="N16"/>
  <c r="N20"/>
  <c r="N22"/>
  <c r="N24"/>
  <c r="N28"/>
  <c r="N30"/>
  <c r="L20" i="9"/>
  <c r="L27"/>
  <c r="E14"/>
  <c r="E16"/>
  <c r="E18"/>
  <c r="E20"/>
  <c r="E22"/>
  <c r="E24"/>
  <c r="E26"/>
  <c r="E28"/>
  <c r="J19" i="8"/>
  <c r="J21"/>
  <c r="J23"/>
  <c r="J25"/>
  <c r="J27"/>
  <c r="K16" i="6"/>
  <c r="K17"/>
  <c r="K18"/>
  <c r="K19"/>
  <c r="K20"/>
  <c r="K21"/>
  <c r="K22"/>
  <c r="K25"/>
  <c r="K27"/>
  <c r="H13"/>
  <c r="H14"/>
  <c r="H15"/>
  <c r="H16"/>
  <c r="H17"/>
  <c r="H18"/>
  <c r="H19"/>
  <c r="H20"/>
  <c r="H21"/>
  <c r="H22"/>
  <c r="H23"/>
  <c r="H24"/>
  <c r="H25"/>
  <c r="E13"/>
  <c r="E14"/>
  <c r="E15"/>
  <c r="E16"/>
  <c r="E17"/>
  <c r="E18"/>
  <c r="E19"/>
  <c r="E20"/>
  <c r="E21"/>
  <c r="E22"/>
  <c r="E24"/>
  <c r="E25"/>
  <c r="E26"/>
  <c r="E27"/>
  <c r="K19" i="3"/>
  <c r="K23"/>
  <c r="K27"/>
  <c r="F25" i="2"/>
  <c r="F21"/>
  <c r="F15"/>
  <c r="G25" i="3"/>
  <c r="M26" i="1"/>
  <c r="F16"/>
  <c r="F21"/>
  <c r="F25"/>
  <c r="I22"/>
  <c r="G28" i="13"/>
  <c r="G26"/>
  <c r="G24"/>
  <c r="G22"/>
  <c r="G20"/>
  <c r="G18"/>
  <c r="G16"/>
  <c r="G14"/>
  <c r="L16" i="9"/>
  <c r="E27"/>
  <c r="E23"/>
  <c r="E19"/>
  <c r="E15"/>
  <c r="G27" i="13"/>
  <c r="G25"/>
  <c r="G23"/>
  <c r="G21"/>
  <c r="G19"/>
  <c r="G17"/>
  <c r="G15"/>
  <c r="L25" i="9"/>
  <c r="L21"/>
  <c r="L19"/>
  <c r="L17"/>
  <c r="L15"/>
  <c r="G28" i="3"/>
  <c r="G26"/>
  <c r="G24"/>
  <c r="G22"/>
  <c r="G20"/>
  <c r="G18"/>
  <c r="G14"/>
  <c r="N27" i="8"/>
  <c r="K23" i="6"/>
  <c r="N17" i="8"/>
  <c r="J15"/>
  <c r="H26" i="6"/>
  <c r="K13"/>
  <c r="F30" i="11"/>
  <c r="H27" i="6"/>
  <c r="K14"/>
  <c r="I30" i="11"/>
  <c r="K24" i="6"/>
  <c r="K15"/>
  <c r="Q29" i="1"/>
  <c r="Q27"/>
  <c r="Q25"/>
  <c r="Q23"/>
  <c r="Q21"/>
  <c r="Q19"/>
  <c r="Q15"/>
  <c r="Q16"/>
  <c r="K26" i="6"/>
  <c r="L13" i="9"/>
  <c r="G13" i="13"/>
  <c r="I14" i="1"/>
  <c r="I31" s="1"/>
  <c r="I17"/>
  <c r="I18"/>
  <c r="I27"/>
  <c r="I29"/>
  <c r="I30"/>
  <c r="K13" i="3"/>
  <c r="J13" i="8"/>
  <c r="K12" i="6"/>
  <c r="F13" i="2"/>
  <c r="E12" i="6"/>
  <c r="H12"/>
  <c r="F13" i="8"/>
  <c r="F28" i="7"/>
  <c r="F24"/>
  <c r="F22"/>
  <c r="F20"/>
  <c r="F18"/>
  <c r="F16"/>
  <c r="F14"/>
  <c r="F25"/>
  <c r="F23"/>
  <c r="F21"/>
  <c r="F19"/>
  <c r="F17"/>
  <c r="F15"/>
  <c r="G27" i="3"/>
  <c r="G19"/>
  <c r="F30"/>
  <c r="F14" i="2"/>
  <c r="H30" i="3"/>
  <c r="G17" i="5"/>
  <c r="G17" i="3"/>
  <c r="F17" i="2"/>
  <c r="M18" i="1"/>
  <c r="F18"/>
  <c r="K17" i="3"/>
  <c r="E17" i="9"/>
  <c r="E21"/>
  <c r="E13"/>
  <c r="G15" i="10"/>
  <c r="F23" i="11"/>
  <c r="F15"/>
  <c r="F14"/>
  <c r="F13"/>
  <c r="F28"/>
  <c r="F26"/>
  <c r="F24"/>
  <c r="F22"/>
  <c r="F20"/>
  <c r="F16"/>
  <c r="F27"/>
  <c r="F25"/>
  <c r="F21"/>
  <c r="F19"/>
  <c r="F17"/>
  <c r="I28"/>
  <c r="I13"/>
  <c r="E30" i="2"/>
  <c r="I31" i="8"/>
  <c r="F13" i="7"/>
  <c r="J18" i="8"/>
  <c r="G13" i="5"/>
  <c r="G13" i="10"/>
  <c r="F30" i="5"/>
  <c r="F27" i="7"/>
  <c r="I26" i="11"/>
  <c r="I14"/>
  <c r="I15"/>
  <c r="I18"/>
  <c r="I22"/>
  <c r="H31"/>
  <c r="I17"/>
  <c r="I19"/>
  <c r="I21"/>
  <c r="I23"/>
  <c r="I25"/>
  <c r="I27"/>
  <c r="F30" i="10"/>
  <c r="F26" i="7"/>
  <c r="E30" i="10"/>
  <c r="G30" s="1"/>
  <c r="G26" i="5"/>
  <c r="G29" i="10"/>
  <c r="G29" i="13"/>
  <c r="D30"/>
  <c r="G30"/>
  <c r="Q30" i="1"/>
  <c r="M30"/>
  <c r="F30"/>
  <c r="H30" i="13"/>
  <c r="F14" i="1"/>
  <c r="D30" i="3"/>
  <c r="J29" i="13"/>
  <c r="J27"/>
  <c r="J25"/>
  <c r="J21"/>
  <c r="J17"/>
  <c r="J15"/>
  <c r="D31" i="1"/>
  <c r="I24" i="11"/>
  <c r="H31" i="1"/>
  <c r="E31"/>
  <c r="F31" s="1"/>
  <c r="M22"/>
  <c r="L31"/>
  <c r="F16" i="2"/>
  <c r="G13" i="3"/>
  <c r="G16" i="5"/>
  <c r="K31" i="1"/>
  <c r="M31"/>
  <c r="I20" i="11"/>
  <c r="E31"/>
  <c r="F29"/>
  <c r="J28" i="13"/>
  <c r="J24"/>
  <c r="J22"/>
  <c r="J20"/>
  <c r="J18"/>
  <c r="N26" i="6"/>
  <c r="I30" i="13"/>
  <c r="J30"/>
  <c r="J13"/>
  <c r="N12" i="6"/>
  <c r="M29"/>
  <c r="G31" i="1"/>
  <c r="F18" i="8"/>
  <c r="E31"/>
  <c r="D29" i="4"/>
  <c r="D30"/>
  <c r="F30" s="1"/>
  <c r="I29" i="3"/>
  <c r="I30" s="1"/>
  <c r="K30" s="1"/>
  <c r="E29"/>
  <c r="E30"/>
  <c r="G30" s="1"/>
  <c r="E29" i="5"/>
  <c r="G29" s="1"/>
  <c r="D29" i="7"/>
  <c r="F29" s="1"/>
  <c r="L29" i="8"/>
  <c r="N29"/>
  <c r="C28" i="6"/>
  <c r="E28"/>
  <c r="D29" i="8"/>
  <c r="D31"/>
  <c r="F31" s="1"/>
  <c r="J29" i="9"/>
  <c r="J30"/>
  <c r="L30" s="1"/>
  <c r="H29" i="8"/>
  <c r="H31"/>
  <c r="J31" s="1"/>
  <c r="L28" i="6"/>
  <c r="N28" s="1"/>
  <c r="I28"/>
  <c r="F28"/>
  <c r="F29" s="1"/>
  <c r="H29" s="1"/>
  <c r="D29" i="2"/>
  <c r="F29"/>
  <c r="L31" i="8"/>
  <c r="J29"/>
  <c r="D30" i="7"/>
  <c r="I29" i="6"/>
  <c r="K29" s="1"/>
  <c r="K28"/>
  <c r="C29"/>
  <c r="E29" s="1"/>
  <c r="E30" i="5"/>
  <c r="G30" s="1"/>
  <c r="F29" i="4"/>
  <c r="D30" i="2"/>
  <c r="F30"/>
  <c r="F29" i="8"/>
  <c r="G18" i="9"/>
  <c r="G30" s="1"/>
  <c r="F30" i="7"/>
  <c r="G29" i="3"/>
  <c r="L29" i="9"/>
  <c r="O17" i="1"/>
  <c r="G29" i="11"/>
  <c r="I29" s="1"/>
  <c r="L24" i="6"/>
  <c r="N24" s="1"/>
  <c r="N29" s="1"/>
  <c r="G16" i="11"/>
  <c r="I16"/>
  <c r="D18"/>
  <c r="L29" i="6"/>
  <c r="O31" i="1"/>
  <c r="Q31"/>
  <c r="Q17"/>
  <c r="F18" i="11"/>
  <c r="D31"/>
  <c r="F31" s="1"/>
  <c r="F17" i="9"/>
  <c r="H17" s="1"/>
  <c r="F21"/>
  <c r="H21" s="1"/>
  <c r="F29"/>
  <c r="H29" s="1"/>
  <c r="C29"/>
  <c r="E29"/>
  <c r="C30"/>
  <c r="E30"/>
  <c r="N31" i="8"/>
  <c r="G31" i="11"/>
  <c r="I31" s="1"/>
  <c r="F30" i="9" l="1"/>
  <c r="H30" s="1"/>
  <c r="K29" i="3"/>
  <c r="H28" i="6"/>
</calcChain>
</file>

<file path=xl/sharedStrings.xml><?xml version="1.0" encoding="utf-8"?>
<sst xmlns="http://schemas.openxmlformats.org/spreadsheetml/2006/main" count="381" uniqueCount="191">
  <si>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</si>
  <si>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</t>
  </si>
  <si>
    <t>Sumber : Puskesmas dan Seksi Kesgamas</t>
  </si>
  <si>
    <t>: Belum Ada Data</t>
  </si>
  <si>
    <t>Sumber: Puskesmas dan Seksi Kesgamas Dinkes</t>
  </si>
  <si>
    <t>PERBANDINGAN PERSENTASE CAKUPAN DESA/KELURAHAN UCI MENURUT KECAMATAN</t>
  </si>
  <si>
    <t>Sumber: Puskesmas dan Bidang P2P Dinkes</t>
  </si>
  <si>
    <t>PERBANDINGAN CAKUPAN DETEKSI DINI TUMBUH KEMBANG ANAK BALITA, PEMERIKSAAN KESEHATAN SISWA SD</t>
  </si>
  <si>
    <t>BALITA BGM</t>
  </si>
  <si>
    <t>Sumber : Puskesmas dan Seksi Gizi Dinkes</t>
  </si>
  <si>
    <t>PERBANDINGAN 'CAKUPAN BAYI, BALITA  YANG MENDAPAT PELAYANAN KESEHATAN MENURUT KECAMATAN DAN PUSKESMAS</t>
  </si>
  <si>
    <t>PERBANDINGAN JUMLAH PUS, PESERTA KB AKTIF MENURUT PUSKESMAS</t>
  </si>
  <si>
    <t>PERBANDINGAN AFP RATE,  % PENEMUAN BARU BTA POSITIF , DAN PNEUMONIA BALITA DITANGANI</t>
  </si>
  <si>
    <t xml:space="preserve">PERBANDINGAN DBD DAN DIARE DITANGANI </t>
  </si>
  <si>
    <t>PERBANDINGAN JUMLAH DESA SIAGA AKTIF</t>
  </si>
  <si>
    <t>Sumber: Puskesmas dan Seksi UKBM Dinkes</t>
  </si>
  <si>
    <t>PERBANDINGAN JUMLAH DAN PERSENTASE DESA/KELURAHAN TERKENA KLB YANG DITANGANI &lt; 24 JAM</t>
  </si>
  <si>
    <t>Sumber: Puskesmas, Bidang P2P dan Seksi Gizi Dinkes</t>
  </si>
  <si>
    <t>KOLOM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</si>
  <si>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</si>
  <si>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TAHUN 2011</t>
  </si>
  <si>
    <t>JUMLAH       BAYI TARGET</t>
  </si>
  <si>
    <t>MENDAPAT PELAYANAN KESEHATAN PARIPURNA</t>
  </si>
  <si>
    <t>NEONATAL KOMPLIKASI  DITANGANI</t>
  </si>
  <si>
    <t>jtbntg</t>
  </si>
  <si>
    <t>bnyglgr</t>
  </si>
  <si>
    <t>bsuki</t>
  </si>
  <si>
    <t>suboh</t>
  </si>
  <si>
    <t>kndit</t>
  </si>
  <si>
    <t>kpongn</t>
  </si>
  <si>
    <t>arjas</t>
  </si>
  <si>
    <t>jgkr</t>
  </si>
  <si>
    <t>pnarukn</t>
  </si>
  <si>
    <t>sbmlg</t>
  </si>
  <si>
    <t>bngtn</t>
  </si>
  <si>
    <t>stb</t>
  </si>
  <si>
    <t>pnji</t>
  </si>
  <si>
    <t>mgrn</t>
  </si>
  <si>
    <t>pnrkn</t>
  </si>
  <si>
    <t>Presentasi KIA</t>
  </si>
  <si>
    <t>stbndo</t>
  </si>
  <si>
    <t>jgkar</t>
  </si>
  <si>
    <t>asb</t>
  </si>
  <si>
    <t>Presentasi</t>
  </si>
  <si>
    <t>Kelompok I</t>
  </si>
  <si>
    <t>Bungatan</t>
  </si>
  <si>
    <t>Panarukan</t>
  </si>
  <si>
    <t>Mangaran</t>
  </si>
  <si>
    <t>Banyuputih</t>
  </si>
  <si>
    <t>Kelompok II</t>
  </si>
  <si>
    <t>Kelompok III</t>
  </si>
  <si>
    <t>Pkm jtbntg</t>
  </si>
  <si>
    <t>Pkm Jgkr</t>
  </si>
  <si>
    <t>Jtbnteng</t>
  </si>
  <si>
    <t>Jangkar</t>
  </si>
  <si>
    <t>JAMKESMAS KUNJUNGAN STRATA 1 BARU LAMA</t>
  </si>
  <si>
    <t>JAMKESDA KUNJUNGAN STRATA 1 BARU LAMA</t>
  </si>
  <si>
    <t>Pkm SbMlg</t>
  </si>
  <si>
    <t>P. Saiful</t>
  </si>
  <si>
    <t>B. Ana</t>
  </si>
  <si>
    <t>Salah Truz</t>
  </si>
  <si>
    <t>Bungtn</t>
  </si>
  <si>
    <t>pnrukn</t>
  </si>
  <si>
    <t>sit</t>
  </si>
  <si>
    <t>pnj</t>
  </si>
  <si>
    <t>arjs</t>
  </si>
  <si>
    <t>mland</t>
  </si>
  <si>
    <t>mgr</t>
  </si>
  <si>
    <t>Besuki</t>
  </si>
  <si>
    <t>Arjasa</t>
  </si>
  <si>
    <t>Kapongan</t>
  </si>
  <si>
    <t>Bnyglgur</t>
  </si>
  <si>
    <t>Mlandingn</t>
  </si>
  <si>
    <t>Pnji</t>
  </si>
  <si>
    <t>Asembagus</t>
  </si>
  <si>
    <t>Suboh</t>
  </si>
  <si>
    <t>Stbondo</t>
  </si>
  <si>
    <t>Sbmlg</t>
  </si>
  <si>
    <t>Mb Yayuk</t>
  </si>
  <si>
    <t>Mb Irin</t>
  </si>
  <si>
    <t>Mb Desi</t>
  </si>
  <si>
    <t>KET</t>
  </si>
  <si>
    <t xml:space="preserve"> KOMPLIKASI KEBIDANAN DAN AKSEPTOR KB YANG DITANGANI </t>
  </si>
  <si>
    <t>PERBANDINGAN CAKUPAN</t>
  </si>
  <si>
    <t xml:space="preserve"> NEONATUS DENGAN KOMPLIKASI YANG DITANGANI DAN KUNJUNGAN BAYI</t>
  </si>
  <si>
    <t xml:space="preserve"> : BGM 15 PKM selisih</t>
  </si>
  <si>
    <t xml:space="preserve">   Gz Buruk 15 PKM Selisih</t>
  </si>
  <si>
    <t xml:space="preserve">PERBANDINGAN CAKUPAN KUNJUNGAN BARU-LAMA PELAYANAN KESEHATAN MASYARAKAT MISKIN </t>
  </si>
  <si>
    <t>: TB                    9 Puskesmas Selisih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</si>
  <si>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</si>
  <si>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</t>
  </si>
  <si>
    <t>KECAMATAN</t>
  </si>
  <si>
    <t>PUSKESMAS</t>
  </si>
  <si>
    <t>IBU HAMIL</t>
  </si>
  <si>
    <t>IBU BERSALIN</t>
  </si>
  <si>
    <t>IBU NIFAS</t>
  </si>
  <si>
    <t>K1</t>
  </si>
  <si>
    <t>%</t>
  </si>
  <si>
    <t>K4</t>
  </si>
  <si>
    <t>DITOLONG NAKES</t>
  </si>
  <si>
    <t>MENDAPAT YAN.NIFAS</t>
  </si>
  <si>
    <t>JUMLAH (KAB/KOTA)</t>
  </si>
  <si>
    <t>TABEL 1</t>
  </si>
  <si>
    <t>TABEL 2</t>
  </si>
  <si>
    <t xml:space="preserve">JUMLAH </t>
  </si>
  <si>
    <t>TABEL 3</t>
  </si>
  <si>
    <t xml:space="preserve">JUMLAH BAYI </t>
  </si>
  <si>
    <t>JUMLAH DESA/KEL</t>
  </si>
  <si>
    <t xml:space="preserve">DESA/KEL UCI </t>
  </si>
  <si>
    <t>TABEL 4</t>
  </si>
  <si>
    <t>SISWA SD/MI</t>
  </si>
  <si>
    <t>DIPERIKSA</t>
  </si>
  <si>
    <t>ANAK BALITA</t>
  </si>
  <si>
    <t>BALITA GIZI BURUK</t>
  </si>
  <si>
    <t>MENDAPAT PERAWATAN</t>
  </si>
  <si>
    <t>TABEL  6</t>
  </si>
  <si>
    <t xml:space="preserve">JUMLAH (KAB/KOTA) </t>
  </si>
  <si>
    <t>PESERTA KB AKTIF</t>
  </si>
  <si>
    <t>TABEL  7</t>
  </si>
  <si>
    <t>TB PARU</t>
  </si>
  <si>
    <t>PNEUMONIA</t>
  </si>
  <si>
    <t>BALITA DITANGANI</t>
  </si>
  <si>
    <t>ANGKA KESAKITAN</t>
  </si>
  <si>
    <r>
      <t xml:space="preserve">Keterangan: </t>
    </r>
    <r>
      <rPr>
        <vertAlign val="superscript"/>
        <sz val="12"/>
        <rFont val="Arial"/>
        <family val="2"/>
      </rPr>
      <t/>
    </r>
  </si>
  <si>
    <t>TABEL 8</t>
  </si>
  <si>
    <t>PASIEN BARU DITEMUKAN</t>
  </si>
  <si>
    <t>TABEL  10</t>
  </si>
  <si>
    <t xml:space="preserve"> </t>
  </si>
  <si>
    <t xml:space="preserve">HIV/AIDS, INFEKSI MENULAR SEKSUAL, DBD DAN DIARE PADA BALITA DITANGANI </t>
  </si>
  <si>
    <t>DBD</t>
  </si>
  <si>
    <t>DITANGANI</t>
  </si>
  <si>
    <t>KABUPATEN SITUBONDO</t>
  </si>
  <si>
    <t>DITEMUKAN</t>
  </si>
  <si>
    <t>JUMLAH KASUS</t>
  </si>
  <si>
    <t>TABEL  9</t>
  </si>
  <si>
    <t>DESA/KEL TERKENA KLB</t>
  </si>
  <si>
    <t>DITANGANI &lt;24 JAM</t>
  </si>
  <si>
    <t>TABEL 12</t>
  </si>
  <si>
    <t>TABEL 13</t>
  </si>
  <si>
    <t>JUMLAH DESA SIAGA</t>
  </si>
  <si>
    <t>DIBENTUK</t>
  </si>
  <si>
    <t>AKTIF</t>
  </si>
  <si>
    <t>JUMLAH DESA/KELURAHAN</t>
  </si>
  <si>
    <t>MASYARAKAT MISKIN</t>
  </si>
  <si>
    <t>TABEL 5</t>
  </si>
  <si>
    <t>RSU Situbondo</t>
  </si>
  <si>
    <t>DIARE   DITANGANI</t>
  </si>
  <si>
    <t>RSUD</t>
  </si>
  <si>
    <t>DIARE</t>
  </si>
  <si>
    <t>Target</t>
  </si>
  <si>
    <t>Sumber: Seksi Pembiayaan Kesehatan</t>
  </si>
  <si>
    <t>JUMLAH TARGET</t>
  </si>
  <si>
    <t>JUMLAH       NEONATAL TARGET</t>
  </si>
  <si>
    <t>MENDAPAT MP ASI</t>
  </si>
  <si>
    <t>JUMLAH PUS TARGET</t>
  </si>
  <si>
    <t>JUMLAH TARGET YANG ADA</t>
  </si>
  <si>
    <t>PERKIRAAN (10% Σ BALITA)</t>
  </si>
  <si>
    <t>PERKIRAAN (INSIDENS RATE/100.000 x Σ PENDUDUK)</t>
  </si>
  <si>
    <t>KOMPLIKASI KEBIDANAN YG DITANGANI</t>
  </si>
  <si>
    <t>BUMIL KOMPLIKASI   (20% TARGET BUMIL)</t>
  </si>
  <si>
    <t>NEONATAL RISTI/KOMPLIKASI   (15% TARGET)</t>
  </si>
  <si>
    <t xml:space="preserve">AFP   </t>
  </si>
  <si>
    <t xml:space="preserve">JUMLAH FREKUENSI </t>
  </si>
  <si>
    <t>PKM</t>
  </si>
  <si>
    <t>DINKES</t>
  </si>
  <si>
    <t>SELISIH</t>
  </si>
  <si>
    <t>∑ PENDUDUK &lt; 15 TH</t>
  </si>
  <si>
    <t>PERKIRAAN       (10% ANGKA KESAKITAN x Σ PENDUDUK</t>
  </si>
  <si>
    <t xml:space="preserve">Ket       </t>
  </si>
  <si>
    <t>: Komplikasi kebidanan meliputi komplikasi pada bumil,bulin,bufas dan akseptor KB</t>
  </si>
  <si>
    <t>ANTARA DATA PUSKESMAS DAN DATA DINAS KESEHATAN</t>
  </si>
  <si>
    <t>PERBANDINGAN CAKUPAN KUNJUNGAN IBU HAMIL (K1, K4), PERSALINAN DITOLONG TENAGA KESEHATAN DAN PELAYANAN IBU NIFAS</t>
  </si>
  <si>
    <t>Ket</t>
  </si>
  <si>
    <t>:</t>
  </si>
  <si>
    <t xml:space="preserve">  Bayi Paripurna                               = 7 Puskesmas masih selisih</t>
  </si>
  <si>
    <t>BULAN JULI-SEPTEMBER</t>
  </si>
  <si>
    <t>PARIPURNA</t>
  </si>
  <si>
    <t>Tolinakes  = 1 Puskesmas masih Selisih</t>
  </si>
  <si>
    <t>Yan Nifas  =  3 Puskesmas masih Selisih</t>
  </si>
  <si>
    <t>K4               = 1 Puskesmas masih selisih</t>
  </si>
  <si>
    <t>: 3 Puskesmas masih selisih</t>
  </si>
  <si>
    <t>: Komplikasi Neonatal ditangani = 4 Puskesmas masih selisih</t>
  </si>
  <si>
    <t>: 2 Puskesmas Selisih</t>
  </si>
  <si>
    <t>2 Pkm selisih</t>
  </si>
  <si>
    <t xml:space="preserve">  Pneumonia    8   Puskesmas selisih</t>
  </si>
  <si>
    <t>DBD         9 Puskesmas Selisih</t>
  </si>
  <si>
    <t>Diare      13 Puskesmas selisih</t>
  </si>
  <si>
    <t>: Jamkesmas  : 12 Puskesmas Selisih</t>
  </si>
  <si>
    <t xml:space="preserve">  Jamkesda    : 11 Puskesmas Selisih</t>
  </si>
  <si>
    <t>: 5 Puskesmas Selisih, 7 Pkm belum lapor ke Dinas</t>
  </si>
  <si>
    <t xml:space="preserve">  9 Puskesmas Selisih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</si>
</sst>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70" formatCode="_(* #,##0_);_(* \(#,##0\);_(* &quot;-&quot;??_);_(@_)"/>
    <numFmt numFmtId="171" formatCode="_(* #,##0.000_);_(* \(#,##0.000\);_(* &quot;-&quot;???_);_(@_)"/>
  </numFmts>
  <fonts count="11">
    <font>
      <sz val="10"/>
      <name val="Arial"/>
      <charset val="1"/>
    </font>
    <font>
      <sz val="10"/>
      <name val="Arial"/>
      <charset val="1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Up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0" fontId="2" fillId="0" borderId="4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0" fontId="2" fillId="0" borderId="7" xfId="1" applyNumberFormat="1" applyFont="1" applyFill="1" applyBorder="1" applyAlignment="1">
      <alignment vertical="center"/>
    </xf>
    <xf numFmtId="43" fontId="2" fillId="0" borderId="7" xfId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0" fontId="2" fillId="0" borderId="7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0" fontId="2" fillId="0" borderId="3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1" fontId="2" fillId="0" borderId="2" xfId="2" applyFont="1" applyFill="1" applyBorder="1" applyAlignment="1">
      <alignment vertical="center"/>
    </xf>
    <xf numFmtId="170" fontId="2" fillId="0" borderId="2" xfId="1" applyNumberFormat="1" applyFont="1" applyFill="1" applyBorder="1" applyAlignment="1">
      <alignment vertical="center"/>
    </xf>
    <xf numFmtId="0" fontId="2" fillId="0" borderId="6" xfId="0" quotePrefix="1" applyFont="1" applyFill="1" applyBorder="1" applyAlignment="1">
      <alignment horizontal="left" vertical="center"/>
    </xf>
    <xf numFmtId="43" fontId="5" fillId="0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" vertical="center" wrapText="1"/>
    </xf>
    <xf numFmtId="41" fontId="2" fillId="0" borderId="10" xfId="1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0" fontId="2" fillId="0" borderId="7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41" fontId="2" fillId="0" borderId="3" xfId="1" applyNumberFormat="1" applyFont="1" applyFill="1" applyBorder="1" applyAlignment="1">
      <alignment vertical="center"/>
    </xf>
    <xf numFmtId="41" fontId="2" fillId="0" borderId="4" xfId="1" applyNumberFormat="1" applyFont="1" applyFill="1" applyBorder="1" applyAlignment="1">
      <alignment vertical="center"/>
    </xf>
    <xf numFmtId="41" fontId="2" fillId="0" borderId="7" xfId="1" applyNumberFormat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171" fontId="2" fillId="0" borderId="0" xfId="0" applyNumberFormat="1" applyFont="1" applyAlignment="1">
      <alignment vertical="center"/>
    </xf>
    <xf numFmtId="0" fontId="0" fillId="0" borderId="0" xfId="0" applyFill="1" applyBorder="1"/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0" fontId="2" fillId="0" borderId="18" xfId="1" applyNumberFormat="1" applyFont="1" applyFill="1" applyBorder="1" applyAlignment="1">
      <alignment vertical="center"/>
    </xf>
    <xf numFmtId="170" fontId="2" fillId="0" borderId="16" xfId="1" applyNumberFormat="1" applyFont="1" applyFill="1" applyBorder="1" applyAlignment="1">
      <alignment vertical="center"/>
    </xf>
    <xf numFmtId="41" fontId="2" fillId="0" borderId="17" xfId="2" applyFont="1" applyFill="1" applyBorder="1" applyAlignment="1">
      <alignment vertical="center"/>
    </xf>
    <xf numFmtId="41" fontId="2" fillId="0" borderId="16" xfId="2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41" fontId="2" fillId="0" borderId="2" xfId="1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37" fontId="2" fillId="0" borderId="4" xfId="1" applyNumberFormat="1" applyFont="1" applyFill="1" applyBorder="1" applyAlignment="1">
      <alignment vertical="center"/>
    </xf>
    <xf numFmtId="1" fontId="2" fillId="0" borderId="18" xfId="1" applyNumberFormat="1" applyFont="1" applyFill="1" applyBorder="1" applyAlignment="1">
      <alignment vertical="center"/>
    </xf>
    <xf numFmtId="170" fontId="2" fillId="0" borderId="19" xfId="1" applyNumberFormat="1" applyFont="1" applyFill="1" applyBorder="1" applyAlignment="1">
      <alignment vertical="center"/>
    </xf>
    <xf numFmtId="41" fontId="2" fillId="0" borderId="1" xfId="2" applyFont="1" applyFill="1" applyBorder="1" applyAlignment="1">
      <alignment vertical="center"/>
    </xf>
    <xf numFmtId="3" fontId="2" fillId="0" borderId="18" xfId="1" applyNumberFormat="1" applyFont="1" applyFill="1" applyBorder="1" applyAlignment="1">
      <alignment vertical="center"/>
    </xf>
    <xf numFmtId="41" fontId="2" fillId="0" borderId="19" xfId="2" applyFont="1" applyFill="1" applyBorder="1" applyAlignment="1">
      <alignment vertical="center"/>
    </xf>
    <xf numFmtId="41" fontId="2" fillId="0" borderId="8" xfId="2" applyFont="1" applyFill="1" applyBorder="1" applyAlignment="1">
      <alignment vertical="center"/>
    </xf>
    <xf numFmtId="37" fontId="2" fillId="0" borderId="7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Continuous" vertical="center"/>
    </xf>
    <xf numFmtId="41" fontId="2" fillId="0" borderId="21" xfId="1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vertical="center"/>
    </xf>
    <xf numFmtId="0" fontId="2" fillId="0" borderId="1" xfId="0" applyFont="1" applyBorder="1"/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Fill="1"/>
    <xf numFmtId="0" fontId="9" fillId="0" borderId="0" xfId="0" quotePrefix="1" applyFont="1" applyAlignment="1">
      <alignment horizontal="left" vertical="center"/>
    </xf>
    <xf numFmtId="43" fontId="2" fillId="5" borderId="0" xfId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0" fontId="2" fillId="0" borderId="18" xfId="1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170" fontId="2" fillId="5" borderId="23" xfId="1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70" fontId="2" fillId="5" borderId="24" xfId="1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0" fontId="9" fillId="0" borderId="0" xfId="0" quotePrefix="1" applyFont="1" applyFill="1" applyAlignment="1">
      <alignment horizontal="left" vertical="center"/>
    </xf>
    <xf numFmtId="170" fontId="2" fillId="0" borderId="8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0" fontId="2" fillId="0" borderId="15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1" fontId="2" fillId="0" borderId="2" xfId="1" applyNumberFormat="1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70" fontId="2" fillId="0" borderId="2" xfId="1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41" fontId="2" fillId="0" borderId="18" xfId="2" applyFont="1" applyFill="1" applyBorder="1" applyAlignment="1">
      <alignment vertical="center"/>
    </xf>
    <xf numFmtId="170" fontId="2" fillId="7" borderId="2" xfId="1" applyNumberFormat="1" applyFont="1" applyFill="1" applyBorder="1" applyAlignment="1">
      <alignment vertical="center"/>
    </xf>
    <xf numFmtId="41" fontId="2" fillId="8" borderId="2" xfId="0" applyNumberFormat="1" applyFont="1" applyFill="1" applyBorder="1" applyAlignment="1">
      <alignment vertical="center"/>
    </xf>
    <xf numFmtId="170" fontId="2" fillId="9" borderId="2" xfId="1" applyNumberFormat="1" applyFont="1" applyFill="1" applyBorder="1" applyAlignment="1">
      <alignment vertical="center"/>
    </xf>
    <xf numFmtId="41" fontId="2" fillId="9" borderId="2" xfId="2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170" fontId="2" fillId="9" borderId="4" xfId="1" applyNumberFormat="1" applyFont="1" applyFill="1" applyBorder="1" applyAlignment="1">
      <alignment vertical="center"/>
    </xf>
    <xf numFmtId="0" fontId="2" fillId="9" borderId="15" xfId="0" applyFont="1" applyFill="1" applyBorder="1" applyAlignment="1">
      <alignment vertical="center"/>
    </xf>
    <xf numFmtId="41" fontId="2" fillId="9" borderId="4" xfId="1" applyNumberFormat="1" applyFont="1" applyFill="1" applyBorder="1" applyAlignment="1">
      <alignment vertical="center"/>
    </xf>
    <xf numFmtId="170" fontId="2" fillId="2" borderId="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quotePrefix="1" applyFont="1" applyFill="1" applyBorder="1" applyAlignment="1">
      <alignment horizontal="center" vertical="center"/>
    </xf>
    <xf numFmtId="0" fontId="2" fillId="0" borderId="28" xfId="0" quotePrefix="1" applyFont="1" applyFill="1" applyBorder="1" applyAlignment="1">
      <alignment horizontal="center" vertical="center"/>
    </xf>
    <xf numFmtId="0" fontId="2" fillId="0" borderId="29" xfId="0" quotePrefix="1" applyFont="1" applyFill="1" applyBorder="1" applyAlignment="1">
      <alignment horizontal="center" vertical="center"/>
    </xf>
    <xf numFmtId="0" fontId="2" fillId="0" borderId="11" xfId="0" quotePrefix="1" applyFont="1" applyFill="1" applyBorder="1" applyAlignment="1">
      <alignment horizontal="center" vertical="center"/>
    </xf>
    <xf numFmtId="0" fontId="2" fillId="0" borderId="20" xfId="0" quotePrefix="1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quotePrefix="1" applyFont="1" applyAlignment="1">
      <alignment horizontal="center" vertical="center"/>
    </xf>
    <xf numFmtId="0" fontId="7" fillId="0" borderId="31" xfId="0" quotePrefix="1" applyFont="1" applyBorder="1" applyAlignment="1">
      <alignment horizontal="center" vertical="center" wrapText="1"/>
    </xf>
    <xf numFmtId="0" fontId="7" fillId="0" borderId="32" xfId="0" quotePrefix="1" applyFont="1" applyBorder="1" applyAlignment="1">
      <alignment horizontal="center" vertical="center" wrapText="1"/>
    </xf>
    <xf numFmtId="0" fontId="7" fillId="0" borderId="33" xfId="0" quotePrefix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quotePrefix="1" applyFont="1" applyFill="1" applyAlignment="1">
      <alignment horizontal="center" vertical="center"/>
    </xf>
    <xf numFmtId="0" fontId="2" fillId="0" borderId="9" xfId="0" quotePrefix="1" applyFont="1" applyFill="1" applyBorder="1" applyAlignment="1">
      <alignment horizontal="center" vertical="center" wrapText="1"/>
    </xf>
    <xf numFmtId="0" fontId="2" fillId="0" borderId="26" xfId="0" quotePrefix="1" applyFont="1" applyFill="1" applyBorder="1" applyAlignment="1">
      <alignment horizontal="center" vertical="center" wrapText="1"/>
    </xf>
    <xf numFmtId="0" fontId="2" fillId="0" borderId="10" xfId="0" quotePrefix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 wrapText="1"/>
    </xf>
    <xf numFmtId="0" fontId="7" fillId="0" borderId="26" xfId="0" quotePrefix="1" applyFont="1" applyFill="1" applyBorder="1" applyAlignment="1">
      <alignment horizontal="center" vertical="center" wrapText="1"/>
    </xf>
    <xf numFmtId="0" fontId="7" fillId="0" borderId="10" xfId="0" quotePrefix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7" xfId="0" quotePrefix="1" applyFont="1" applyFill="1" applyBorder="1" applyAlignment="1">
      <alignment horizontal="center" vertical="center" wrapText="1"/>
    </xf>
    <xf numFmtId="0" fontId="2" fillId="0" borderId="28" xfId="0" quotePrefix="1" applyFont="1" applyFill="1" applyBorder="1" applyAlignment="1">
      <alignment horizontal="center" vertical="center" wrapText="1"/>
    </xf>
    <xf numFmtId="0" fontId="2" fillId="0" borderId="29" xfId="0" quotePrefix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quotePrefix="1" applyFont="1" applyFill="1" applyBorder="1" applyAlignment="1">
      <alignment horizontal="center" vertical="center" wrapText="1"/>
    </xf>
    <xf numFmtId="0" fontId="2" fillId="0" borderId="33" xfId="0" quotePrefix="1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M%202011%20dari%20komputer/Tribulan%20III/RICHA/PROFIL%202008/TABEL%20LAMPIRAN%20PROFIL%202008%20situbon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M%202011%20dari%20komputer/Tribulan%20III/data%20pkm%20JAN-MAR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PM%202011%20dari%20komputer/Tribulan%20III/data%20bidang%20Juli-Sept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PM%202011%20dari%20komputer/Tribulan%20III/data%20pkm%20Juli-Sept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20"/>
      <sheetName val="19"/>
      <sheetName val="21"/>
      <sheetName val="22"/>
      <sheetName val="23"/>
      <sheetName val="25"/>
      <sheetName val="24"/>
      <sheetName val="27"/>
      <sheetName val="26"/>
      <sheetName val="28"/>
      <sheetName val="29"/>
      <sheetName val="30"/>
      <sheetName val="31"/>
      <sheetName val="32"/>
      <sheetName val="33"/>
      <sheetName val="34"/>
      <sheetName val="35"/>
      <sheetName val="37"/>
      <sheetName val="36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7 (2)"/>
      <sheetName val="68"/>
    </sheetNames>
    <sheetDataSet>
      <sheetData sheetId="0" refreshError="1"/>
      <sheetData sheetId="1" refreshError="1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  <row r="21">
          <cell r="A21">
            <v>10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14</v>
          </cell>
        </row>
        <row r="26">
          <cell r="A26">
            <v>15</v>
          </cell>
        </row>
        <row r="27">
          <cell r="A27">
            <v>16</v>
          </cell>
        </row>
        <row r="28">
          <cell r="A28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A11">
            <v>1</v>
          </cell>
          <cell r="B11" t="str">
            <v>Sumbermalang</v>
          </cell>
          <cell r="C11" t="str">
            <v>Sumbermalang</v>
          </cell>
        </row>
        <row r="12">
          <cell r="A12">
            <v>2</v>
          </cell>
          <cell r="B12" t="str">
            <v>Jatibanteng</v>
          </cell>
          <cell r="C12" t="str">
            <v>Jatibanteng</v>
          </cell>
        </row>
        <row r="13">
          <cell r="A13">
            <v>3</v>
          </cell>
          <cell r="B13" t="str">
            <v>Banyuglugur</v>
          </cell>
          <cell r="C13" t="str">
            <v>Banyuglugur</v>
          </cell>
        </row>
        <row r="14">
          <cell r="A14">
            <v>4</v>
          </cell>
          <cell r="B14" t="str">
            <v>Besuki</v>
          </cell>
          <cell r="C14" t="str">
            <v>Besuki</v>
          </cell>
        </row>
        <row r="15">
          <cell r="A15">
            <v>5</v>
          </cell>
          <cell r="B15" t="str">
            <v>Suboh</v>
          </cell>
          <cell r="C15" t="str">
            <v>Suboh</v>
          </cell>
        </row>
        <row r="16">
          <cell r="A16">
            <v>6</v>
          </cell>
          <cell r="B16" t="str">
            <v>Mlandingan</v>
          </cell>
          <cell r="C16" t="str">
            <v>Mlandingan</v>
          </cell>
        </row>
        <row r="17">
          <cell r="A17">
            <v>7</v>
          </cell>
          <cell r="B17" t="str">
            <v>Bungatan</v>
          </cell>
          <cell r="C17" t="str">
            <v>Bungatan</v>
          </cell>
        </row>
        <row r="18">
          <cell r="A18">
            <v>8</v>
          </cell>
          <cell r="B18" t="str">
            <v>Kendit</v>
          </cell>
          <cell r="C18" t="str">
            <v>Kendit</v>
          </cell>
        </row>
        <row r="19">
          <cell r="A19">
            <v>9</v>
          </cell>
          <cell r="B19" t="str">
            <v>Panarukan</v>
          </cell>
          <cell r="C19" t="str">
            <v>Panarukan</v>
          </cell>
        </row>
        <row r="20">
          <cell r="A20">
            <v>10</v>
          </cell>
          <cell r="B20" t="str">
            <v>Situbondo</v>
          </cell>
          <cell r="C20" t="str">
            <v>Situbondo</v>
          </cell>
        </row>
        <row r="21">
          <cell r="A21">
            <v>11</v>
          </cell>
          <cell r="B21" t="str">
            <v>Mangaran</v>
          </cell>
          <cell r="C21" t="str">
            <v>Mangaran</v>
          </cell>
        </row>
        <row r="22">
          <cell r="A22">
            <v>12</v>
          </cell>
          <cell r="B22" t="str">
            <v>Panji</v>
          </cell>
          <cell r="C22" t="str">
            <v>Panji</v>
          </cell>
        </row>
        <row r="23">
          <cell r="A23">
            <v>13</v>
          </cell>
          <cell r="B23" t="str">
            <v>Kapongan</v>
          </cell>
          <cell r="C23" t="str">
            <v>Kapongan</v>
          </cell>
        </row>
        <row r="24">
          <cell r="A24">
            <v>14</v>
          </cell>
          <cell r="B24" t="str">
            <v>Arjasa</v>
          </cell>
          <cell r="C24" t="str">
            <v>Arjasa</v>
          </cell>
        </row>
        <row r="25">
          <cell r="A25">
            <v>15</v>
          </cell>
          <cell r="B25" t="str">
            <v>Jangkar</v>
          </cell>
          <cell r="C25" t="str">
            <v>Jangkar</v>
          </cell>
        </row>
        <row r="26">
          <cell r="A26">
            <v>16</v>
          </cell>
          <cell r="B26" t="str">
            <v>Asembagus</v>
          </cell>
          <cell r="C26" t="str">
            <v>Asembagus</v>
          </cell>
        </row>
        <row r="27">
          <cell r="A27">
            <v>17</v>
          </cell>
          <cell r="B27" t="str">
            <v>Banyuputih</v>
          </cell>
          <cell r="C27" t="str">
            <v>Banyuputih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4TOLINBUFAS"/>
      <sheetName val="KOMPLI"/>
      <sheetName val="NEO-BAYI"/>
      <sheetName val="UCI"/>
      <sheetName val="DDTK"/>
      <sheetName val="BGM-GIRUK"/>
      <sheetName val="KB"/>
      <sheetName val="AFP-TB-ISPA"/>
      <sheetName val="DBD-DIARE"/>
      <sheetName val="MASKIN"/>
      <sheetName val="KLB"/>
      <sheetName val="DESI"/>
      <sheetName val="RUJUKAN"/>
      <sheetName val="GD"/>
    </sheetNames>
    <sheetDataSet>
      <sheetData sheetId="0"/>
      <sheetData sheetId="1"/>
      <sheetData sheetId="2">
        <row r="12">
          <cell r="D12">
            <v>379</v>
          </cell>
          <cell r="K12">
            <v>379</v>
          </cell>
        </row>
        <row r="13">
          <cell r="D13">
            <v>316</v>
          </cell>
          <cell r="K13">
            <v>316</v>
          </cell>
        </row>
        <row r="14">
          <cell r="D14">
            <v>326</v>
          </cell>
          <cell r="K14">
            <v>326</v>
          </cell>
        </row>
        <row r="15">
          <cell r="D15">
            <v>890</v>
          </cell>
          <cell r="K15">
            <v>890</v>
          </cell>
        </row>
        <row r="16">
          <cell r="D16">
            <v>380</v>
          </cell>
          <cell r="K16">
            <v>380</v>
          </cell>
        </row>
        <row r="17">
          <cell r="D17">
            <v>323</v>
          </cell>
          <cell r="K17">
            <v>323</v>
          </cell>
        </row>
        <row r="18">
          <cell r="D18">
            <v>354</v>
          </cell>
          <cell r="K18">
            <v>354</v>
          </cell>
        </row>
        <row r="19">
          <cell r="D19">
            <v>407</v>
          </cell>
          <cell r="K19">
            <v>407</v>
          </cell>
        </row>
        <row r="20">
          <cell r="D20">
            <v>772</v>
          </cell>
          <cell r="K20">
            <v>772</v>
          </cell>
        </row>
        <row r="21">
          <cell r="D21">
            <v>678</v>
          </cell>
          <cell r="K21">
            <v>678</v>
          </cell>
        </row>
        <row r="22">
          <cell r="D22">
            <v>463</v>
          </cell>
          <cell r="K22">
            <v>463</v>
          </cell>
        </row>
        <row r="23">
          <cell r="D23">
            <v>994</v>
          </cell>
          <cell r="K23">
            <v>994</v>
          </cell>
        </row>
        <row r="24">
          <cell r="D24">
            <v>536</v>
          </cell>
          <cell r="K24">
            <v>536</v>
          </cell>
        </row>
        <row r="25">
          <cell r="D25">
            <v>575</v>
          </cell>
          <cell r="K25">
            <v>575</v>
          </cell>
        </row>
        <row r="26">
          <cell r="D26">
            <v>525</v>
          </cell>
          <cell r="K26">
            <v>525</v>
          </cell>
        </row>
        <row r="27">
          <cell r="D27">
            <v>683</v>
          </cell>
          <cell r="K27">
            <v>683</v>
          </cell>
        </row>
        <row r="28">
          <cell r="D28">
            <v>792</v>
          </cell>
          <cell r="K28">
            <v>792</v>
          </cell>
        </row>
      </sheetData>
      <sheetData sheetId="3"/>
      <sheetData sheetId="4"/>
      <sheetData sheetId="5"/>
      <sheetData sheetId="6">
        <row r="12">
          <cell r="D12">
            <v>5760</v>
          </cell>
        </row>
        <row r="13">
          <cell r="D13">
            <v>4229</v>
          </cell>
        </row>
        <row r="14">
          <cell r="D14">
            <v>3654</v>
          </cell>
        </row>
        <row r="15">
          <cell r="D15">
            <v>11764</v>
          </cell>
        </row>
        <row r="16">
          <cell r="D16">
            <v>6855</v>
          </cell>
        </row>
        <row r="17">
          <cell r="D17">
            <v>4797</v>
          </cell>
        </row>
        <row r="18">
          <cell r="D18">
            <v>5230</v>
          </cell>
        </row>
        <row r="19">
          <cell r="D19">
            <v>5419</v>
          </cell>
        </row>
        <row r="20">
          <cell r="D20">
            <v>10208</v>
          </cell>
        </row>
        <row r="21">
          <cell r="D21">
            <v>8352</v>
          </cell>
        </row>
        <row r="22">
          <cell r="D22">
            <v>5840</v>
          </cell>
        </row>
        <row r="23">
          <cell r="D23">
            <v>10701</v>
          </cell>
        </row>
        <row r="24">
          <cell r="D24">
            <v>10501</v>
          </cell>
        </row>
        <row r="25">
          <cell r="D25">
            <v>9643</v>
          </cell>
        </row>
        <row r="26">
          <cell r="D26">
            <v>9237</v>
          </cell>
        </row>
        <row r="27">
          <cell r="D27">
            <v>10476</v>
          </cell>
        </row>
        <row r="28">
          <cell r="D28">
            <v>10698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4TOLINBUFAS"/>
      <sheetName val="KOMPLI"/>
      <sheetName val="NEO-BAYI"/>
      <sheetName val="UCI"/>
      <sheetName val="DDTK"/>
      <sheetName val="BGM-GIRUK"/>
      <sheetName val="KB"/>
      <sheetName val="AFP-TB-ISPA"/>
      <sheetName val="DBD-DIARE"/>
      <sheetName val="MASKIN"/>
      <sheetName val="KLB"/>
      <sheetName val="DESI"/>
      <sheetName val="RUJUKAN"/>
      <sheetName val="GD"/>
    </sheetNames>
    <sheetDataSet>
      <sheetData sheetId="0">
        <row r="12">
          <cell r="H12">
            <v>85</v>
          </cell>
          <cell r="M12">
            <v>59</v>
          </cell>
          <cell r="S12">
            <v>74</v>
          </cell>
          <cell r="Y12">
            <v>76</v>
          </cell>
        </row>
        <row r="13">
          <cell r="H13">
            <v>92</v>
          </cell>
          <cell r="M13">
            <v>71</v>
          </cell>
          <cell r="S13">
            <v>74</v>
          </cell>
          <cell r="Y13">
            <v>83</v>
          </cell>
        </row>
        <row r="14">
          <cell r="H14">
            <v>71</v>
          </cell>
          <cell r="M14">
            <v>72</v>
          </cell>
          <cell r="S14">
            <v>64</v>
          </cell>
          <cell r="Y14">
            <v>72</v>
          </cell>
        </row>
        <row r="15">
          <cell r="H15">
            <v>194</v>
          </cell>
          <cell r="M15">
            <v>147</v>
          </cell>
          <cell r="S15">
            <v>199</v>
          </cell>
          <cell r="Y15">
            <v>197</v>
          </cell>
        </row>
        <row r="16">
          <cell r="H16">
            <v>108</v>
          </cell>
          <cell r="M16">
            <v>90</v>
          </cell>
          <cell r="S16">
            <v>105</v>
          </cell>
          <cell r="Y16">
            <v>101</v>
          </cell>
        </row>
        <row r="17">
          <cell r="H17">
            <v>93</v>
          </cell>
          <cell r="M17">
            <v>79</v>
          </cell>
          <cell r="S17">
            <v>73</v>
          </cell>
          <cell r="Y17">
            <v>73</v>
          </cell>
        </row>
        <row r="18">
          <cell r="H18">
            <v>76</v>
          </cell>
          <cell r="M18">
            <v>54</v>
          </cell>
          <cell r="S18">
            <v>74</v>
          </cell>
          <cell r="Y18">
            <v>69</v>
          </cell>
        </row>
        <row r="19">
          <cell r="H19">
            <v>103</v>
          </cell>
          <cell r="M19">
            <v>108</v>
          </cell>
          <cell r="S19">
            <v>116</v>
          </cell>
          <cell r="Y19">
            <v>112</v>
          </cell>
        </row>
        <row r="20">
          <cell r="H20">
            <v>196</v>
          </cell>
          <cell r="M20">
            <v>199</v>
          </cell>
          <cell r="S20">
            <v>201</v>
          </cell>
          <cell r="Y20">
            <v>176</v>
          </cell>
        </row>
        <row r="21">
          <cell r="H21">
            <v>173</v>
          </cell>
          <cell r="M21">
            <v>179</v>
          </cell>
          <cell r="S21">
            <v>143</v>
          </cell>
          <cell r="Y21">
            <v>112</v>
          </cell>
        </row>
        <row r="22">
          <cell r="H22">
            <v>127</v>
          </cell>
          <cell r="M22">
            <v>91</v>
          </cell>
          <cell r="S22">
            <v>103</v>
          </cell>
          <cell r="Y22">
            <v>95</v>
          </cell>
        </row>
        <row r="23">
          <cell r="H23">
            <v>285</v>
          </cell>
          <cell r="M23">
            <v>297</v>
          </cell>
          <cell r="S23">
            <v>291</v>
          </cell>
          <cell r="Y23">
            <v>295</v>
          </cell>
        </row>
        <row r="24">
          <cell r="H24">
            <v>121</v>
          </cell>
          <cell r="M24">
            <v>107</v>
          </cell>
          <cell r="S24">
            <v>116</v>
          </cell>
          <cell r="Y24">
            <v>112</v>
          </cell>
        </row>
        <row r="25">
          <cell r="H25">
            <v>141</v>
          </cell>
          <cell r="M25">
            <v>138</v>
          </cell>
          <cell r="S25">
            <v>115</v>
          </cell>
          <cell r="Y25">
            <v>130</v>
          </cell>
        </row>
        <row r="26">
          <cell r="H26">
            <v>143</v>
          </cell>
          <cell r="M26">
            <v>112</v>
          </cell>
          <cell r="S26">
            <v>102</v>
          </cell>
          <cell r="Y26">
            <v>125</v>
          </cell>
        </row>
        <row r="27">
          <cell r="H27">
            <v>179</v>
          </cell>
          <cell r="M27">
            <v>162</v>
          </cell>
          <cell r="S27">
            <v>170</v>
          </cell>
          <cell r="Y27">
            <v>178</v>
          </cell>
        </row>
        <row r="28">
          <cell r="H28">
            <v>178</v>
          </cell>
          <cell r="M28">
            <v>186</v>
          </cell>
          <cell r="S28">
            <v>170</v>
          </cell>
          <cell r="Y28">
            <v>183</v>
          </cell>
        </row>
      </sheetData>
      <sheetData sheetId="1">
        <row r="12">
          <cell r="H12">
            <v>10</v>
          </cell>
        </row>
        <row r="13">
          <cell r="H13">
            <v>20</v>
          </cell>
        </row>
        <row r="14">
          <cell r="H14">
            <v>11</v>
          </cell>
        </row>
        <row r="15">
          <cell r="H15">
            <v>24</v>
          </cell>
        </row>
        <row r="16">
          <cell r="H16">
            <v>11</v>
          </cell>
        </row>
        <row r="17">
          <cell r="H17">
            <v>11</v>
          </cell>
        </row>
        <row r="18">
          <cell r="H18">
            <v>10</v>
          </cell>
        </row>
        <row r="19">
          <cell r="H19">
            <v>12</v>
          </cell>
        </row>
        <row r="20">
          <cell r="H20">
            <v>38</v>
          </cell>
        </row>
        <row r="21">
          <cell r="H21">
            <v>31</v>
          </cell>
        </row>
        <row r="22">
          <cell r="H22">
            <v>28</v>
          </cell>
        </row>
        <row r="23">
          <cell r="H23">
            <v>48</v>
          </cell>
        </row>
        <row r="24">
          <cell r="H24">
            <v>36</v>
          </cell>
        </row>
        <row r="25">
          <cell r="H25">
            <v>19</v>
          </cell>
        </row>
        <row r="26">
          <cell r="H26">
            <v>20</v>
          </cell>
        </row>
        <row r="27">
          <cell r="H27">
            <v>28</v>
          </cell>
        </row>
        <row r="28">
          <cell r="H28">
            <v>20</v>
          </cell>
        </row>
      </sheetData>
      <sheetData sheetId="2">
        <row r="12">
          <cell r="I12">
            <v>5</v>
          </cell>
          <cell r="O12">
            <v>70</v>
          </cell>
        </row>
        <row r="13">
          <cell r="I13">
            <v>6</v>
          </cell>
          <cell r="O13">
            <v>88</v>
          </cell>
        </row>
        <row r="14">
          <cell r="I14">
            <v>4</v>
          </cell>
          <cell r="O14">
            <v>80</v>
          </cell>
        </row>
        <row r="15">
          <cell r="I15">
            <v>12</v>
          </cell>
          <cell r="O15">
            <v>161</v>
          </cell>
        </row>
        <row r="16">
          <cell r="I16">
            <v>4</v>
          </cell>
          <cell r="O16">
            <v>101</v>
          </cell>
        </row>
        <row r="17">
          <cell r="I17">
            <v>11</v>
          </cell>
          <cell r="O17">
            <v>94</v>
          </cell>
        </row>
        <row r="18">
          <cell r="I18">
            <v>10</v>
          </cell>
          <cell r="O18">
            <v>41</v>
          </cell>
        </row>
        <row r="19">
          <cell r="I19">
            <v>13</v>
          </cell>
          <cell r="O19">
            <v>143</v>
          </cell>
        </row>
        <row r="20">
          <cell r="I20">
            <v>33</v>
          </cell>
          <cell r="O20">
            <v>195</v>
          </cell>
        </row>
        <row r="21">
          <cell r="I21">
            <v>29</v>
          </cell>
          <cell r="O21">
            <v>154</v>
          </cell>
        </row>
        <row r="22">
          <cell r="I22">
            <v>13</v>
          </cell>
          <cell r="O22">
            <v>120</v>
          </cell>
        </row>
        <row r="23">
          <cell r="I23">
            <v>18</v>
          </cell>
          <cell r="O23">
            <v>272</v>
          </cell>
        </row>
        <row r="24">
          <cell r="I24">
            <v>9</v>
          </cell>
          <cell r="O24">
            <v>97</v>
          </cell>
        </row>
        <row r="25">
          <cell r="I25">
            <v>4</v>
          </cell>
          <cell r="O25">
            <v>114</v>
          </cell>
        </row>
        <row r="26">
          <cell r="I26">
            <v>17</v>
          </cell>
          <cell r="O26">
            <v>100</v>
          </cell>
        </row>
        <row r="27">
          <cell r="I27">
            <v>18</v>
          </cell>
          <cell r="O27">
            <v>141</v>
          </cell>
        </row>
        <row r="28">
          <cell r="I28">
            <v>15</v>
          </cell>
          <cell r="O28">
            <v>165</v>
          </cell>
        </row>
      </sheetData>
      <sheetData sheetId="3"/>
      <sheetData sheetId="4">
        <row r="13">
          <cell r="H13">
            <v>88</v>
          </cell>
        </row>
        <row r="14">
          <cell r="H14">
            <v>313</v>
          </cell>
        </row>
        <row r="15">
          <cell r="H15">
            <v>200</v>
          </cell>
        </row>
        <row r="16">
          <cell r="H16">
            <v>303</v>
          </cell>
        </row>
        <row r="17">
          <cell r="H17">
            <v>321</v>
          </cell>
        </row>
        <row r="18">
          <cell r="H18">
            <v>406</v>
          </cell>
        </row>
        <row r="19">
          <cell r="H19">
            <v>109</v>
          </cell>
        </row>
        <row r="20">
          <cell r="H20">
            <v>278</v>
          </cell>
        </row>
        <row r="21">
          <cell r="H21">
            <v>553</v>
          </cell>
        </row>
        <row r="22">
          <cell r="H22">
            <v>450</v>
          </cell>
        </row>
        <row r="23">
          <cell r="H23">
            <v>350</v>
          </cell>
        </row>
        <row r="24">
          <cell r="H24">
            <v>878</v>
          </cell>
        </row>
        <row r="25">
          <cell r="H25">
            <v>431</v>
          </cell>
        </row>
        <row r="26">
          <cell r="H26">
            <v>307</v>
          </cell>
        </row>
        <row r="27">
          <cell r="H27">
            <v>326</v>
          </cell>
        </row>
        <row r="28">
          <cell r="H28">
            <v>403</v>
          </cell>
        </row>
        <row r="29">
          <cell r="H29">
            <v>277</v>
          </cell>
        </row>
      </sheetData>
      <sheetData sheetId="5">
        <row r="12">
          <cell r="S12">
            <v>3</v>
          </cell>
          <cell r="T12">
            <v>3</v>
          </cell>
        </row>
        <row r="13">
          <cell r="S13">
            <v>21</v>
          </cell>
          <cell r="T13">
            <v>21</v>
          </cell>
        </row>
        <row r="14">
          <cell r="S14">
            <v>5</v>
          </cell>
          <cell r="T14">
            <v>5</v>
          </cell>
        </row>
        <row r="15">
          <cell r="S15">
            <v>19</v>
          </cell>
          <cell r="T15">
            <v>19</v>
          </cell>
        </row>
        <row r="16">
          <cell r="S16">
            <v>3</v>
          </cell>
          <cell r="T16">
            <v>3</v>
          </cell>
        </row>
        <row r="17">
          <cell r="S17">
            <v>2</v>
          </cell>
          <cell r="T17">
            <v>2</v>
          </cell>
        </row>
        <row r="18">
          <cell r="S18">
            <v>6</v>
          </cell>
          <cell r="T18">
            <v>6</v>
          </cell>
        </row>
        <row r="19">
          <cell r="S19">
            <v>10</v>
          </cell>
          <cell r="T19">
            <v>10</v>
          </cell>
        </row>
        <row r="20">
          <cell r="S20">
            <v>48</v>
          </cell>
          <cell r="T20">
            <v>48</v>
          </cell>
        </row>
        <row r="21">
          <cell r="S21">
            <v>5</v>
          </cell>
          <cell r="T21">
            <v>5</v>
          </cell>
        </row>
        <row r="22">
          <cell r="S22">
            <v>9</v>
          </cell>
          <cell r="T22">
            <v>9</v>
          </cell>
        </row>
        <row r="23">
          <cell r="S23">
            <v>10</v>
          </cell>
          <cell r="T23">
            <v>10</v>
          </cell>
        </row>
        <row r="24">
          <cell r="S24">
            <v>7</v>
          </cell>
          <cell r="T24">
            <v>7</v>
          </cell>
        </row>
        <row r="25">
          <cell r="S25">
            <v>12</v>
          </cell>
          <cell r="T25">
            <v>12</v>
          </cell>
        </row>
        <row r="26">
          <cell r="S26">
            <v>12</v>
          </cell>
          <cell r="T26">
            <v>12</v>
          </cell>
        </row>
        <row r="27">
          <cell r="S27">
            <v>0</v>
          </cell>
          <cell r="T27">
            <v>0</v>
          </cell>
        </row>
        <row r="28">
          <cell r="S28">
            <v>4</v>
          </cell>
          <cell r="T28">
            <v>4</v>
          </cell>
        </row>
      </sheetData>
      <sheetData sheetId="6">
        <row r="12">
          <cell r="H12">
            <v>5054</v>
          </cell>
        </row>
        <row r="13">
          <cell r="H13">
            <v>3283</v>
          </cell>
        </row>
        <row r="14">
          <cell r="H14">
            <v>3215</v>
          </cell>
        </row>
        <row r="15">
          <cell r="H15">
            <v>7990</v>
          </cell>
        </row>
        <row r="16">
          <cell r="H16">
            <v>5800</v>
          </cell>
        </row>
        <row r="17">
          <cell r="H17">
            <v>4138</v>
          </cell>
        </row>
        <row r="18">
          <cell r="H18">
            <v>4062</v>
          </cell>
        </row>
        <row r="19">
          <cell r="H19">
            <v>4035</v>
          </cell>
        </row>
        <row r="20">
          <cell r="H20">
            <v>7086</v>
          </cell>
        </row>
        <row r="21">
          <cell r="H21">
            <v>6377</v>
          </cell>
        </row>
        <row r="22">
          <cell r="H22">
            <v>4769</v>
          </cell>
        </row>
        <row r="23">
          <cell r="H23">
            <v>7439</v>
          </cell>
        </row>
        <row r="24">
          <cell r="H24">
            <v>6348</v>
          </cell>
        </row>
        <row r="25">
          <cell r="H25">
            <v>6925</v>
          </cell>
        </row>
        <row r="26">
          <cell r="H26">
            <v>5824</v>
          </cell>
        </row>
        <row r="27">
          <cell r="H27">
            <v>7633</v>
          </cell>
        </row>
        <row r="28">
          <cell r="H28">
            <v>7945</v>
          </cell>
        </row>
      </sheetData>
      <sheetData sheetId="7">
        <row r="12">
          <cell r="H12">
            <v>0</v>
          </cell>
          <cell r="N12">
            <v>2</v>
          </cell>
          <cell r="T12">
            <v>2</v>
          </cell>
        </row>
        <row r="13">
          <cell r="H13">
            <v>0</v>
          </cell>
          <cell r="N13">
            <v>4</v>
          </cell>
          <cell r="T13">
            <v>6</v>
          </cell>
        </row>
        <row r="14">
          <cell r="H14">
            <v>0</v>
          </cell>
          <cell r="N14">
            <v>4</v>
          </cell>
          <cell r="T14">
            <v>15</v>
          </cell>
        </row>
        <row r="15">
          <cell r="H15">
            <v>0</v>
          </cell>
          <cell r="N15">
            <v>7</v>
          </cell>
          <cell r="T15">
            <v>29</v>
          </cell>
        </row>
        <row r="16">
          <cell r="H16">
            <v>0</v>
          </cell>
          <cell r="N16">
            <v>12</v>
          </cell>
          <cell r="T16">
            <v>7</v>
          </cell>
        </row>
        <row r="17">
          <cell r="H17">
            <v>2</v>
          </cell>
          <cell r="N17">
            <v>8</v>
          </cell>
          <cell r="T17">
            <v>6</v>
          </cell>
        </row>
        <row r="18">
          <cell r="H18">
            <v>0</v>
          </cell>
          <cell r="N18">
            <v>8</v>
          </cell>
          <cell r="T18">
            <v>0</v>
          </cell>
        </row>
        <row r="19">
          <cell r="H19">
            <v>0</v>
          </cell>
          <cell r="N19">
            <v>7</v>
          </cell>
          <cell r="T19">
            <v>16</v>
          </cell>
        </row>
        <row r="20">
          <cell r="H20">
            <v>0</v>
          </cell>
          <cell r="N20">
            <v>11</v>
          </cell>
          <cell r="T20">
            <v>24</v>
          </cell>
        </row>
        <row r="21">
          <cell r="H21">
            <v>0</v>
          </cell>
          <cell r="N21">
            <v>8</v>
          </cell>
          <cell r="T21">
            <v>73</v>
          </cell>
        </row>
        <row r="22">
          <cell r="H22">
            <v>0</v>
          </cell>
          <cell r="N22">
            <v>7</v>
          </cell>
          <cell r="T22">
            <v>12</v>
          </cell>
        </row>
        <row r="23">
          <cell r="H23">
            <v>0</v>
          </cell>
          <cell r="N23">
            <v>12</v>
          </cell>
          <cell r="T23">
            <v>115</v>
          </cell>
        </row>
        <row r="24">
          <cell r="H24">
            <v>0</v>
          </cell>
          <cell r="N24">
            <v>7</v>
          </cell>
          <cell r="T24">
            <v>47</v>
          </cell>
        </row>
        <row r="25">
          <cell r="H25">
            <v>0</v>
          </cell>
          <cell r="N25">
            <v>13</v>
          </cell>
          <cell r="T25">
            <v>1</v>
          </cell>
        </row>
        <row r="26">
          <cell r="H26">
            <v>0</v>
          </cell>
          <cell r="N26">
            <v>10</v>
          </cell>
          <cell r="T26">
            <v>2</v>
          </cell>
        </row>
        <row r="27">
          <cell r="H27">
            <v>0</v>
          </cell>
          <cell r="N27">
            <v>9</v>
          </cell>
          <cell r="T27">
            <v>19</v>
          </cell>
        </row>
        <row r="28">
          <cell r="H28">
            <v>0</v>
          </cell>
          <cell r="N28">
            <v>6</v>
          </cell>
          <cell r="T28">
            <v>26</v>
          </cell>
        </row>
        <row r="29">
          <cell r="H29">
            <v>0</v>
          </cell>
          <cell r="N29">
            <v>0</v>
          </cell>
          <cell r="T29">
            <v>0</v>
          </cell>
        </row>
      </sheetData>
      <sheetData sheetId="8">
        <row r="12">
          <cell r="J12">
            <v>1</v>
          </cell>
          <cell r="K12">
            <v>1</v>
          </cell>
          <cell r="Q12">
            <v>281</v>
          </cell>
        </row>
        <row r="13">
          <cell r="J13">
            <v>0</v>
          </cell>
          <cell r="K13">
            <v>0</v>
          </cell>
          <cell r="Q13">
            <v>189</v>
          </cell>
        </row>
        <row r="14">
          <cell r="J14">
            <v>0</v>
          </cell>
          <cell r="K14">
            <v>0</v>
          </cell>
          <cell r="Q14">
            <v>484</v>
          </cell>
        </row>
        <row r="15">
          <cell r="J15">
            <v>0</v>
          </cell>
          <cell r="K15">
            <v>0</v>
          </cell>
          <cell r="Q15">
            <v>687</v>
          </cell>
        </row>
        <row r="16">
          <cell r="J16">
            <v>0</v>
          </cell>
          <cell r="K16">
            <v>0</v>
          </cell>
          <cell r="Q16">
            <v>609</v>
          </cell>
        </row>
        <row r="17">
          <cell r="J17">
            <v>0</v>
          </cell>
          <cell r="K17">
            <v>0</v>
          </cell>
          <cell r="Q17">
            <v>439</v>
          </cell>
        </row>
        <row r="18">
          <cell r="J18">
            <v>0</v>
          </cell>
          <cell r="K18">
            <v>0</v>
          </cell>
          <cell r="Q18">
            <v>280</v>
          </cell>
        </row>
        <row r="19">
          <cell r="J19">
            <v>0</v>
          </cell>
          <cell r="K19">
            <v>0</v>
          </cell>
          <cell r="Q19">
            <v>653</v>
          </cell>
        </row>
        <row r="20">
          <cell r="J20">
            <v>6</v>
          </cell>
          <cell r="K20">
            <v>6</v>
          </cell>
          <cell r="Q20">
            <v>611</v>
          </cell>
        </row>
        <row r="21">
          <cell r="J21">
            <v>1</v>
          </cell>
          <cell r="K21">
            <v>1</v>
          </cell>
          <cell r="Q21">
            <v>562</v>
          </cell>
        </row>
        <row r="22">
          <cell r="J22">
            <v>0</v>
          </cell>
          <cell r="K22">
            <v>0</v>
          </cell>
          <cell r="Q22">
            <v>476</v>
          </cell>
        </row>
        <row r="23">
          <cell r="J23">
            <v>0</v>
          </cell>
          <cell r="K23">
            <v>0</v>
          </cell>
          <cell r="Q23">
            <v>771</v>
          </cell>
        </row>
        <row r="24">
          <cell r="J24">
            <v>0</v>
          </cell>
          <cell r="K24">
            <v>0</v>
          </cell>
          <cell r="Q24">
            <v>632</v>
          </cell>
        </row>
        <row r="25">
          <cell r="J25">
            <v>0</v>
          </cell>
          <cell r="K25">
            <v>0</v>
          </cell>
          <cell r="Q25">
            <v>395</v>
          </cell>
        </row>
        <row r="26">
          <cell r="J26">
            <v>0</v>
          </cell>
          <cell r="K26">
            <v>0</v>
          </cell>
          <cell r="Q26">
            <v>340</v>
          </cell>
        </row>
        <row r="27">
          <cell r="J27">
            <v>0</v>
          </cell>
          <cell r="K27">
            <v>0</v>
          </cell>
          <cell r="Q27">
            <v>717</v>
          </cell>
        </row>
        <row r="28">
          <cell r="J28">
            <v>4</v>
          </cell>
          <cell r="K28">
            <v>4</v>
          </cell>
          <cell r="Q28">
            <v>503</v>
          </cell>
        </row>
      </sheetData>
      <sheetData sheetId="9">
        <row r="13">
          <cell r="H13">
            <v>4553</v>
          </cell>
          <cell r="P13">
            <v>724</v>
          </cell>
        </row>
        <row r="14">
          <cell r="H14">
            <v>991</v>
          </cell>
          <cell r="P14">
            <v>69</v>
          </cell>
        </row>
        <row r="15">
          <cell r="H15">
            <v>6385</v>
          </cell>
          <cell r="P15">
            <v>122</v>
          </cell>
        </row>
        <row r="16">
          <cell r="H16">
            <v>3083</v>
          </cell>
          <cell r="P16">
            <v>3063</v>
          </cell>
        </row>
        <row r="17">
          <cell r="H17">
            <v>0</v>
          </cell>
          <cell r="P17">
            <v>764</v>
          </cell>
        </row>
        <row r="18">
          <cell r="H18">
            <v>1081</v>
          </cell>
          <cell r="P18">
            <v>124</v>
          </cell>
        </row>
        <row r="19">
          <cell r="H19">
            <v>4389</v>
          </cell>
          <cell r="P19">
            <v>414</v>
          </cell>
        </row>
        <row r="20">
          <cell r="H20">
            <v>3585</v>
          </cell>
          <cell r="P20">
            <v>114</v>
          </cell>
        </row>
        <row r="21">
          <cell r="H21">
            <v>626</v>
          </cell>
          <cell r="P21">
            <v>214</v>
          </cell>
        </row>
        <row r="22">
          <cell r="H22">
            <v>2661</v>
          </cell>
          <cell r="P22">
            <v>171</v>
          </cell>
        </row>
        <row r="23">
          <cell r="H23">
            <v>5925</v>
          </cell>
          <cell r="P23">
            <v>125</v>
          </cell>
        </row>
        <row r="24">
          <cell r="H24">
            <v>8660</v>
          </cell>
          <cell r="P24">
            <v>1098</v>
          </cell>
        </row>
        <row r="25">
          <cell r="H25">
            <v>6094</v>
          </cell>
          <cell r="P25">
            <v>936</v>
          </cell>
        </row>
        <row r="26">
          <cell r="H26">
            <v>0</v>
          </cell>
          <cell r="P26">
            <v>470</v>
          </cell>
        </row>
        <row r="27">
          <cell r="H27">
            <v>2649</v>
          </cell>
          <cell r="P27">
            <v>844</v>
          </cell>
        </row>
        <row r="28">
          <cell r="H28">
            <v>0</v>
          </cell>
          <cell r="P28">
            <v>441</v>
          </cell>
        </row>
        <row r="29">
          <cell r="H29">
            <v>1328</v>
          </cell>
          <cell r="P29">
            <v>275</v>
          </cell>
        </row>
      </sheetData>
      <sheetData sheetId="10">
        <row r="12">
          <cell r="N12">
            <v>1</v>
          </cell>
          <cell r="O12">
            <v>1</v>
          </cell>
        </row>
        <row r="13">
          <cell r="N13">
            <v>0</v>
          </cell>
          <cell r="O13">
            <v>0</v>
          </cell>
        </row>
        <row r="14">
          <cell r="N14">
            <v>0</v>
          </cell>
          <cell r="O14">
            <v>0</v>
          </cell>
        </row>
        <row r="15">
          <cell r="N15">
            <v>4</v>
          </cell>
          <cell r="O15">
            <v>4</v>
          </cell>
        </row>
        <row r="16">
          <cell r="N16">
            <v>0</v>
          </cell>
          <cell r="O16">
            <v>0</v>
          </cell>
        </row>
        <row r="17">
          <cell r="N17">
            <v>2</v>
          </cell>
          <cell r="O17">
            <v>2</v>
          </cell>
        </row>
        <row r="18">
          <cell r="N18">
            <v>0</v>
          </cell>
          <cell r="O18">
            <v>0</v>
          </cell>
        </row>
        <row r="19">
          <cell r="N19">
            <v>0</v>
          </cell>
          <cell r="O19">
            <v>0</v>
          </cell>
        </row>
        <row r="20">
          <cell r="N20">
            <v>4</v>
          </cell>
          <cell r="O20">
            <v>4</v>
          </cell>
        </row>
        <row r="21">
          <cell r="N21">
            <v>0</v>
          </cell>
          <cell r="O21">
            <v>0</v>
          </cell>
        </row>
        <row r="22">
          <cell r="N22">
            <v>0</v>
          </cell>
          <cell r="O22">
            <v>0</v>
          </cell>
        </row>
        <row r="23">
          <cell r="N23">
            <v>0</v>
          </cell>
          <cell r="O23">
            <v>0</v>
          </cell>
        </row>
        <row r="24">
          <cell r="N24">
            <v>0</v>
          </cell>
          <cell r="O24">
            <v>0</v>
          </cell>
        </row>
        <row r="25">
          <cell r="N25">
            <v>1</v>
          </cell>
          <cell r="O25">
            <v>1</v>
          </cell>
        </row>
        <row r="26">
          <cell r="N26">
            <v>1</v>
          </cell>
          <cell r="O26">
            <v>1</v>
          </cell>
        </row>
        <row r="27">
          <cell r="N27">
            <v>1</v>
          </cell>
          <cell r="O27">
            <v>1</v>
          </cell>
        </row>
        <row r="28">
          <cell r="N28">
            <v>3</v>
          </cell>
          <cell r="O28">
            <v>3</v>
          </cell>
        </row>
      </sheetData>
      <sheetData sheetId="11">
        <row r="14">
          <cell r="L14">
            <v>0</v>
          </cell>
        </row>
        <row r="15">
          <cell r="L15">
            <v>1</v>
          </cell>
        </row>
        <row r="16">
          <cell r="L16">
            <v>6</v>
          </cell>
        </row>
        <row r="17">
          <cell r="L17">
            <v>2</v>
          </cell>
        </row>
        <row r="18">
          <cell r="L18">
            <v>1</v>
          </cell>
        </row>
        <row r="19">
          <cell r="L19">
            <v>2</v>
          </cell>
        </row>
        <row r="20">
          <cell r="L20">
            <v>7</v>
          </cell>
        </row>
        <row r="21">
          <cell r="L21">
            <v>0</v>
          </cell>
        </row>
        <row r="22">
          <cell r="L22">
            <v>5</v>
          </cell>
        </row>
        <row r="23">
          <cell r="L23">
            <v>2</v>
          </cell>
        </row>
        <row r="24">
          <cell r="L24">
            <v>0</v>
          </cell>
        </row>
        <row r="25">
          <cell r="L25">
            <v>9</v>
          </cell>
        </row>
        <row r="26">
          <cell r="L26">
            <v>1</v>
          </cell>
        </row>
        <row r="27">
          <cell r="L27">
            <v>1</v>
          </cell>
        </row>
        <row r="28">
          <cell r="L28">
            <v>5</v>
          </cell>
        </row>
        <row r="29">
          <cell r="L29">
            <v>9</v>
          </cell>
        </row>
        <row r="30">
          <cell r="L30">
            <v>4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4TOLINBUFAS"/>
      <sheetName val="KOMPLI"/>
      <sheetName val="NEO-BAYI"/>
      <sheetName val="UCI"/>
      <sheetName val="DDTK"/>
      <sheetName val="BGM-GIRUK"/>
      <sheetName val="KB"/>
      <sheetName val="AFP-TB-ISPA"/>
      <sheetName val="DBD-DIARE"/>
      <sheetName val="MASKIN"/>
      <sheetName val="KLB"/>
      <sheetName val="DESI"/>
      <sheetName val="RUJUKAN"/>
      <sheetName val="GD"/>
    </sheetNames>
    <sheetDataSet>
      <sheetData sheetId="0">
        <row r="12">
          <cell r="H12">
            <v>85</v>
          </cell>
          <cell r="M12">
            <v>59</v>
          </cell>
          <cell r="S12">
            <v>74</v>
          </cell>
          <cell r="Y12">
            <v>76</v>
          </cell>
        </row>
        <row r="13">
          <cell r="H13">
            <v>92</v>
          </cell>
          <cell r="M13">
            <v>71</v>
          </cell>
          <cell r="S13">
            <v>74</v>
          </cell>
          <cell r="Y13">
            <v>84</v>
          </cell>
        </row>
        <row r="14">
          <cell r="H14">
            <v>71</v>
          </cell>
          <cell r="M14">
            <v>72</v>
          </cell>
          <cell r="S14">
            <v>64</v>
          </cell>
          <cell r="Y14">
            <v>72</v>
          </cell>
        </row>
        <row r="15">
          <cell r="H15">
            <v>194</v>
          </cell>
          <cell r="M15">
            <v>147</v>
          </cell>
          <cell r="S15">
            <v>199</v>
          </cell>
          <cell r="Y15">
            <v>132</v>
          </cell>
        </row>
        <row r="16">
          <cell r="H16">
            <v>108</v>
          </cell>
          <cell r="M16">
            <v>90</v>
          </cell>
          <cell r="S16">
            <v>105</v>
          </cell>
          <cell r="Y16">
            <v>101</v>
          </cell>
        </row>
        <row r="17">
          <cell r="H17">
            <v>93</v>
          </cell>
          <cell r="M17">
            <v>79</v>
          </cell>
          <cell r="S17">
            <v>73</v>
          </cell>
          <cell r="Y17">
            <v>72</v>
          </cell>
        </row>
        <row r="18">
          <cell r="H18">
            <v>76</v>
          </cell>
          <cell r="M18">
            <v>54</v>
          </cell>
          <cell r="S18">
            <v>74</v>
          </cell>
          <cell r="Y18">
            <v>69</v>
          </cell>
        </row>
        <row r="19">
          <cell r="H19">
            <v>103</v>
          </cell>
          <cell r="M19">
            <v>108</v>
          </cell>
          <cell r="S19">
            <v>116</v>
          </cell>
          <cell r="Y19">
            <v>112</v>
          </cell>
        </row>
        <row r="20">
          <cell r="H20">
            <v>196</v>
          </cell>
          <cell r="M20">
            <v>199</v>
          </cell>
          <cell r="S20">
            <v>201</v>
          </cell>
          <cell r="Y20">
            <v>176</v>
          </cell>
        </row>
        <row r="21">
          <cell r="H21">
            <v>173</v>
          </cell>
          <cell r="M21">
            <v>179</v>
          </cell>
          <cell r="S21">
            <v>143</v>
          </cell>
          <cell r="Y21">
            <v>112</v>
          </cell>
        </row>
        <row r="22">
          <cell r="H22">
            <v>127</v>
          </cell>
          <cell r="M22">
            <v>87</v>
          </cell>
          <cell r="S22">
            <v>88</v>
          </cell>
          <cell r="Y22">
            <v>95</v>
          </cell>
        </row>
        <row r="23">
          <cell r="H23">
            <v>285</v>
          </cell>
          <cell r="M23">
            <v>297</v>
          </cell>
          <cell r="S23">
            <v>291</v>
          </cell>
          <cell r="Y23">
            <v>295</v>
          </cell>
        </row>
        <row r="24">
          <cell r="H24">
            <v>121</v>
          </cell>
          <cell r="M24">
            <v>107</v>
          </cell>
          <cell r="S24">
            <v>116</v>
          </cell>
          <cell r="Y24">
            <v>112</v>
          </cell>
        </row>
        <row r="25">
          <cell r="H25">
            <v>141</v>
          </cell>
          <cell r="M25">
            <v>138</v>
          </cell>
          <cell r="S25">
            <v>115</v>
          </cell>
          <cell r="Y25">
            <v>130</v>
          </cell>
        </row>
        <row r="26">
          <cell r="H26">
            <v>143</v>
          </cell>
          <cell r="M26">
            <v>112</v>
          </cell>
          <cell r="S26">
            <v>102</v>
          </cell>
          <cell r="Y26">
            <v>125</v>
          </cell>
        </row>
        <row r="27">
          <cell r="H27">
            <v>179</v>
          </cell>
          <cell r="M27">
            <v>162</v>
          </cell>
          <cell r="S27">
            <v>170</v>
          </cell>
          <cell r="Y27">
            <v>178</v>
          </cell>
        </row>
        <row r="28">
          <cell r="H28">
            <v>178</v>
          </cell>
          <cell r="M28">
            <v>186</v>
          </cell>
          <cell r="S28">
            <v>170</v>
          </cell>
          <cell r="Y28">
            <v>183</v>
          </cell>
        </row>
      </sheetData>
      <sheetData sheetId="1">
        <row r="12">
          <cell r="H12">
            <v>17</v>
          </cell>
        </row>
        <row r="13">
          <cell r="H13">
            <v>20</v>
          </cell>
        </row>
        <row r="14">
          <cell r="H14">
            <v>11</v>
          </cell>
        </row>
        <row r="15">
          <cell r="H15">
            <v>25</v>
          </cell>
        </row>
        <row r="16">
          <cell r="H16">
            <v>11</v>
          </cell>
        </row>
        <row r="17">
          <cell r="H17">
            <v>11</v>
          </cell>
        </row>
        <row r="18">
          <cell r="H18">
            <v>10</v>
          </cell>
        </row>
        <row r="19">
          <cell r="H19">
            <v>12</v>
          </cell>
        </row>
        <row r="20">
          <cell r="H20">
            <v>38</v>
          </cell>
        </row>
        <row r="21">
          <cell r="H21">
            <v>31</v>
          </cell>
        </row>
        <row r="22">
          <cell r="H22">
            <v>28</v>
          </cell>
        </row>
        <row r="23">
          <cell r="H23">
            <v>60</v>
          </cell>
        </row>
        <row r="24">
          <cell r="H24">
            <v>36</v>
          </cell>
        </row>
        <row r="25">
          <cell r="H25">
            <v>19</v>
          </cell>
        </row>
        <row r="26">
          <cell r="H26">
            <v>20</v>
          </cell>
        </row>
        <row r="27">
          <cell r="H27">
            <v>28</v>
          </cell>
        </row>
        <row r="28">
          <cell r="H28">
            <v>20</v>
          </cell>
        </row>
      </sheetData>
      <sheetData sheetId="2">
        <row r="12">
          <cell r="I12">
            <v>4</v>
          </cell>
          <cell r="O12">
            <v>70</v>
          </cell>
        </row>
        <row r="13">
          <cell r="I13">
            <v>6</v>
          </cell>
          <cell r="O13">
            <v>88</v>
          </cell>
        </row>
        <row r="14">
          <cell r="I14">
            <v>5</v>
          </cell>
          <cell r="O14">
            <v>80</v>
          </cell>
        </row>
        <row r="15">
          <cell r="I15">
            <v>12</v>
          </cell>
          <cell r="O15">
            <v>161</v>
          </cell>
        </row>
        <row r="16">
          <cell r="I16">
            <v>4</v>
          </cell>
          <cell r="O16">
            <v>108</v>
          </cell>
        </row>
        <row r="17">
          <cell r="I17">
            <v>11</v>
          </cell>
          <cell r="O17">
            <v>74</v>
          </cell>
        </row>
        <row r="18">
          <cell r="I18">
            <v>10</v>
          </cell>
          <cell r="O18">
            <v>41</v>
          </cell>
        </row>
        <row r="19">
          <cell r="I19">
            <v>13</v>
          </cell>
          <cell r="O19">
            <v>143</v>
          </cell>
        </row>
        <row r="20">
          <cell r="I20">
            <v>32</v>
          </cell>
          <cell r="O20">
            <v>200</v>
          </cell>
        </row>
        <row r="21">
          <cell r="I21">
            <v>29</v>
          </cell>
          <cell r="O21">
            <v>144</v>
          </cell>
        </row>
        <row r="22">
          <cell r="I22">
            <v>13</v>
          </cell>
          <cell r="O22">
            <v>113</v>
          </cell>
        </row>
        <row r="23">
          <cell r="I23">
            <v>18</v>
          </cell>
          <cell r="O23">
            <v>294</v>
          </cell>
        </row>
        <row r="24">
          <cell r="I24">
            <v>9</v>
          </cell>
          <cell r="O24">
            <v>97</v>
          </cell>
        </row>
        <row r="25">
          <cell r="I25">
            <v>4</v>
          </cell>
          <cell r="O25">
            <v>114</v>
          </cell>
        </row>
        <row r="26">
          <cell r="I26">
            <v>15</v>
          </cell>
          <cell r="O26">
            <v>100</v>
          </cell>
        </row>
        <row r="27">
          <cell r="I27">
            <v>18</v>
          </cell>
          <cell r="O27">
            <v>119</v>
          </cell>
        </row>
        <row r="28">
          <cell r="I28">
            <v>15</v>
          </cell>
          <cell r="O28">
            <v>165</v>
          </cell>
        </row>
      </sheetData>
      <sheetData sheetId="3">
        <row r="13">
          <cell r="H13">
            <v>3</v>
          </cell>
        </row>
        <row r="14">
          <cell r="H14">
            <v>1</v>
          </cell>
        </row>
        <row r="15">
          <cell r="H15">
            <v>2</v>
          </cell>
        </row>
        <row r="16">
          <cell r="H16">
            <v>2</v>
          </cell>
        </row>
        <row r="17">
          <cell r="H17">
            <v>4</v>
          </cell>
        </row>
        <row r="18">
          <cell r="H18">
            <v>2</v>
          </cell>
        </row>
        <row r="19">
          <cell r="H19">
            <v>1</v>
          </cell>
        </row>
        <row r="20">
          <cell r="H20">
            <v>6</v>
          </cell>
        </row>
        <row r="21">
          <cell r="H21">
            <v>0</v>
          </cell>
        </row>
        <row r="22">
          <cell r="H22">
            <v>1</v>
          </cell>
        </row>
        <row r="23">
          <cell r="H23">
            <v>0</v>
          </cell>
        </row>
        <row r="24">
          <cell r="H24">
            <v>11</v>
          </cell>
        </row>
        <row r="25">
          <cell r="H25">
            <v>0</v>
          </cell>
        </row>
        <row r="26">
          <cell r="H26">
            <v>1</v>
          </cell>
        </row>
        <row r="27">
          <cell r="H27">
            <v>1</v>
          </cell>
        </row>
        <row r="28">
          <cell r="H28">
            <v>4</v>
          </cell>
        </row>
        <row r="29">
          <cell r="H29">
            <v>0</v>
          </cell>
        </row>
      </sheetData>
      <sheetData sheetId="4">
        <row r="13">
          <cell r="H13">
            <v>88</v>
          </cell>
        </row>
        <row r="14">
          <cell r="H14">
            <v>313</v>
          </cell>
        </row>
        <row r="15">
          <cell r="H15">
            <v>200</v>
          </cell>
        </row>
        <row r="16">
          <cell r="H16">
            <v>303</v>
          </cell>
        </row>
        <row r="17">
          <cell r="H17">
            <v>310</v>
          </cell>
        </row>
        <row r="18">
          <cell r="H18">
            <v>406</v>
          </cell>
        </row>
        <row r="19">
          <cell r="H19">
            <v>109</v>
          </cell>
        </row>
        <row r="20">
          <cell r="H20">
            <v>278</v>
          </cell>
        </row>
        <row r="21">
          <cell r="H21">
            <v>558</v>
          </cell>
        </row>
        <row r="22">
          <cell r="H22">
            <v>450</v>
          </cell>
        </row>
        <row r="23">
          <cell r="H23">
            <v>350</v>
          </cell>
        </row>
        <row r="24">
          <cell r="H24">
            <v>878</v>
          </cell>
        </row>
        <row r="25">
          <cell r="H25">
            <v>431</v>
          </cell>
        </row>
        <row r="26">
          <cell r="H26">
            <v>307</v>
          </cell>
        </row>
        <row r="27">
          <cell r="H27">
            <v>326</v>
          </cell>
        </row>
        <row r="28">
          <cell r="H28">
            <v>403</v>
          </cell>
        </row>
        <row r="29">
          <cell r="H29">
            <v>277</v>
          </cell>
        </row>
      </sheetData>
      <sheetData sheetId="5">
        <row r="12">
          <cell r="J12">
            <v>6</v>
          </cell>
          <cell r="K12">
            <v>0</v>
          </cell>
          <cell r="S12">
            <v>3</v>
          </cell>
          <cell r="T12">
            <v>3</v>
          </cell>
        </row>
        <row r="13">
          <cell r="J13">
            <v>12</v>
          </cell>
          <cell r="K13">
            <v>0</v>
          </cell>
          <cell r="S13">
            <v>0</v>
          </cell>
          <cell r="T13">
            <v>0</v>
          </cell>
        </row>
        <row r="14">
          <cell r="J14">
            <v>0</v>
          </cell>
          <cell r="K14">
            <v>0</v>
          </cell>
          <cell r="S14">
            <v>0</v>
          </cell>
          <cell r="T14">
            <v>0</v>
          </cell>
        </row>
        <row r="15">
          <cell r="J15">
            <v>13</v>
          </cell>
          <cell r="K15">
            <v>4</v>
          </cell>
          <cell r="S15">
            <v>3</v>
          </cell>
          <cell r="T15">
            <v>3</v>
          </cell>
        </row>
        <row r="16">
          <cell r="J16">
            <v>0</v>
          </cell>
          <cell r="K16">
            <v>0</v>
          </cell>
          <cell r="S16">
            <v>0</v>
          </cell>
          <cell r="T16">
            <v>0</v>
          </cell>
        </row>
        <row r="17">
          <cell r="J17">
            <v>0</v>
          </cell>
          <cell r="K17">
            <v>0</v>
          </cell>
          <cell r="S17">
            <v>0</v>
          </cell>
          <cell r="T17">
            <v>0</v>
          </cell>
        </row>
        <row r="18">
          <cell r="J18">
            <v>1</v>
          </cell>
          <cell r="K18">
            <v>0</v>
          </cell>
          <cell r="S18">
            <v>0</v>
          </cell>
          <cell r="T18">
            <v>0</v>
          </cell>
        </row>
        <row r="19">
          <cell r="J19">
            <v>12</v>
          </cell>
          <cell r="K19">
            <v>6</v>
          </cell>
          <cell r="S19">
            <v>1</v>
          </cell>
          <cell r="T19">
            <v>1</v>
          </cell>
        </row>
        <row r="20">
          <cell r="J20">
            <v>1</v>
          </cell>
          <cell r="K20">
            <v>6</v>
          </cell>
          <cell r="S20">
            <v>1</v>
          </cell>
          <cell r="T20">
            <v>1</v>
          </cell>
        </row>
        <row r="21">
          <cell r="J21">
            <v>1</v>
          </cell>
          <cell r="K21">
            <v>0</v>
          </cell>
          <cell r="S21">
            <v>1</v>
          </cell>
          <cell r="T21">
            <v>1</v>
          </cell>
        </row>
        <row r="22">
          <cell r="J22">
            <v>0</v>
          </cell>
          <cell r="K22">
            <v>0</v>
          </cell>
          <cell r="S22">
            <v>3</v>
          </cell>
          <cell r="T22">
            <v>3</v>
          </cell>
        </row>
        <row r="23">
          <cell r="J23">
            <v>4</v>
          </cell>
          <cell r="K23">
            <v>4</v>
          </cell>
          <cell r="S23">
            <v>0</v>
          </cell>
          <cell r="T23">
            <v>0</v>
          </cell>
        </row>
        <row r="24">
          <cell r="J24">
            <v>0</v>
          </cell>
          <cell r="K24">
            <v>0</v>
          </cell>
          <cell r="S24">
            <v>1</v>
          </cell>
          <cell r="T24">
            <v>0</v>
          </cell>
        </row>
        <row r="25">
          <cell r="J25">
            <v>8</v>
          </cell>
          <cell r="K25">
            <v>8</v>
          </cell>
          <cell r="S25">
            <v>0</v>
          </cell>
          <cell r="T25">
            <v>0</v>
          </cell>
        </row>
        <row r="26">
          <cell r="J26">
            <v>2</v>
          </cell>
          <cell r="K26">
            <v>2</v>
          </cell>
          <cell r="S26">
            <v>1</v>
          </cell>
          <cell r="T26">
            <v>1</v>
          </cell>
        </row>
        <row r="27">
          <cell r="J27">
            <v>0</v>
          </cell>
          <cell r="K27">
            <v>0</v>
          </cell>
          <cell r="S27">
            <v>0</v>
          </cell>
          <cell r="T27">
            <v>0</v>
          </cell>
        </row>
        <row r="28">
          <cell r="J28">
            <v>3</v>
          </cell>
          <cell r="K28">
            <v>0</v>
          </cell>
          <cell r="S28">
            <v>0</v>
          </cell>
          <cell r="T28">
            <v>0</v>
          </cell>
        </row>
      </sheetData>
      <sheetData sheetId="6">
        <row r="12">
          <cell r="H12">
            <v>5054</v>
          </cell>
        </row>
        <row r="13">
          <cell r="H13">
            <v>3283</v>
          </cell>
        </row>
        <row r="14">
          <cell r="H14">
            <v>3215</v>
          </cell>
        </row>
        <row r="15">
          <cell r="H15">
            <v>7987</v>
          </cell>
        </row>
        <row r="16">
          <cell r="H16">
            <v>5800</v>
          </cell>
        </row>
        <row r="17">
          <cell r="H17">
            <v>4138</v>
          </cell>
        </row>
        <row r="18">
          <cell r="H18">
            <v>4062</v>
          </cell>
        </row>
        <row r="19">
          <cell r="H19">
            <v>4045</v>
          </cell>
        </row>
        <row r="20">
          <cell r="H20">
            <v>7086</v>
          </cell>
        </row>
        <row r="21">
          <cell r="H21">
            <v>6377</v>
          </cell>
        </row>
        <row r="22">
          <cell r="H22">
            <v>4769</v>
          </cell>
        </row>
        <row r="23">
          <cell r="H23">
            <v>7439</v>
          </cell>
        </row>
        <row r="24">
          <cell r="H24">
            <v>6348</v>
          </cell>
        </row>
        <row r="25">
          <cell r="H25">
            <v>6925</v>
          </cell>
        </row>
        <row r="26">
          <cell r="H26">
            <v>5824</v>
          </cell>
        </row>
        <row r="27">
          <cell r="H27">
            <v>7633</v>
          </cell>
        </row>
        <row r="28">
          <cell r="H28">
            <v>7945</v>
          </cell>
        </row>
      </sheetData>
      <sheetData sheetId="7">
        <row r="12">
          <cell r="H12">
            <v>0</v>
          </cell>
          <cell r="N12">
            <v>1</v>
          </cell>
          <cell r="T12">
            <v>4</v>
          </cell>
        </row>
        <row r="13">
          <cell r="H13">
            <v>0</v>
          </cell>
          <cell r="N13">
            <v>4</v>
          </cell>
          <cell r="T13">
            <v>6</v>
          </cell>
        </row>
        <row r="14">
          <cell r="H14">
            <v>0</v>
          </cell>
          <cell r="N14">
            <v>4</v>
          </cell>
          <cell r="T14">
            <v>15</v>
          </cell>
        </row>
        <row r="15">
          <cell r="H15">
            <v>0</v>
          </cell>
          <cell r="N15">
            <v>10</v>
          </cell>
          <cell r="T15">
            <v>29</v>
          </cell>
        </row>
        <row r="16">
          <cell r="H16">
            <v>0</v>
          </cell>
          <cell r="N16">
            <v>12</v>
          </cell>
          <cell r="T16">
            <v>7</v>
          </cell>
        </row>
        <row r="17">
          <cell r="H17">
            <v>2</v>
          </cell>
          <cell r="N17">
            <v>9</v>
          </cell>
          <cell r="T17">
            <v>4</v>
          </cell>
        </row>
        <row r="18">
          <cell r="H18">
            <v>0</v>
          </cell>
          <cell r="N18">
            <v>13</v>
          </cell>
          <cell r="T18">
            <v>0</v>
          </cell>
        </row>
        <row r="19">
          <cell r="H19">
            <v>0</v>
          </cell>
          <cell r="N19">
            <v>7</v>
          </cell>
          <cell r="T19">
            <v>13</v>
          </cell>
        </row>
        <row r="20">
          <cell r="H20">
            <v>0</v>
          </cell>
          <cell r="N20">
            <v>11</v>
          </cell>
          <cell r="T20">
            <v>25</v>
          </cell>
        </row>
        <row r="21">
          <cell r="H21">
            <v>0</v>
          </cell>
          <cell r="N21">
            <v>8</v>
          </cell>
          <cell r="T21">
            <v>73</v>
          </cell>
        </row>
        <row r="22">
          <cell r="H22">
            <v>0</v>
          </cell>
          <cell r="N22">
            <v>8</v>
          </cell>
          <cell r="T22">
            <v>10</v>
          </cell>
        </row>
        <row r="23">
          <cell r="H23">
            <v>0</v>
          </cell>
          <cell r="N23">
            <v>10</v>
          </cell>
          <cell r="T23">
            <v>114</v>
          </cell>
        </row>
        <row r="24">
          <cell r="H24">
            <v>0</v>
          </cell>
          <cell r="N24">
            <v>8</v>
          </cell>
          <cell r="T24">
            <v>59</v>
          </cell>
        </row>
        <row r="25">
          <cell r="H25">
            <v>0</v>
          </cell>
          <cell r="N25">
            <v>15</v>
          </cell>
          <cell r="T25">
            <v>1</v>
          </cell>
        </row>
        <row r="26">
          <cell r="H26">
            <v>0</v>
          </cell>
          <cell r="N26">
            <v>10</v>
          </cell>
          <cell r="T26">
            <v>2</v>
          </cell>
        </row>
        <row r="27">
          <cell r="H27">
            <v>0</v>
          </cell>
          <cell r="N27">
            <v>9</v>
          </cell>
          <cell r="T27">
            <v>11</v>
          </cell>
        </row>
        <row r="28">
          <cell r="H28">
            <v>0</v>
          </cell>
          <cell r="N28">
            <v>7</v>
          </cell>
          <cell r="T28">
            <v>26</v>
          </cell>
        </row>
      </sheetData>
      <sheetData sheetId="8">
        <row r="12">
          <cell r="J12">
            <v>1</v>
          </cell>
          <cell r="K12">
            <v>1</v>
          </cell>
          <cell r="Q12">
            <v>281</v>
          </cell>
        </row>
        <row r="13">
          <cell r="J13">
            <v>0</v>
          </cell>
          <cell r="K13">
            <v>0</v>
          </cell>
          <cell r="Q13">
            <v>312</v>
          </cell>
        </row>
        <row r="14">
          <cell r="J14">
            <v>1</v>
          </cell>
          <cell r="K14">
            <v>1</v>
          </cell>
          <cell r="Q14">
            <v>484</v>
          </cell>
        </row>
        <row r="15">
          <cell r="J15">
            <v>4</v>
          </cell>
          <cell r="K15">
            <v>4</v>
          </cell>
          <cell r="Q15">
            <v>685</v>
          </cell>
        </row>
        <row r="16">
          <cell r="J16">
            <v>0</v>
          </cell>
          <cell r="K16">
            <v>0</v>
          </cell>
          <cell r="Q16">
            <v>602</v>
          </cell>
        </row>
        <row r="17">
          <cell r="J17">
            <v>1</v>
          </cell>
          <cell r="K17">
            <v>1</v>
          </cell>
          <cell r="Q17">
            <v>413</v>
          </cell>
        </row>
        <row r="18">
          <cell r="J18">
            <v>0</v>
          </cell>
          <cell r="K18">
            <v>0</v>
          </cell>
          <cell r="Q18">
            <v>279</v>
          </cell>
        </row>
        <row r="19">
          <cell r="J19">
            <v>0</v>
          </cell>
          <cell r="K19">
            <v>0</v>
          </cell>
          <cell r="Q19">
            <v>653</v>
          </cell>
        </row>
        <row r="20">
          <cell r="J20">
            <v>5</v>
          </cell>
          <cell r="K20">
            <v>2</v>
          </cell>
          <cell r="Q20">
            <v>601</v>
          </cell>
        </row>
        <row r="21">
          <cell r="J21">
            <v>4</v>
          </cell>
          <cell r="K21">
            <v>4</v>
          </cell>
          <cell r="Q21">
            <v>552</v>
          </cell>
        </row>
        <row r="22">
          <cell r="J22">
            <v>0</v>
          </cell>
          <cell r="K22">
            <v>0</v>
          </cell>
          <cell r="Q22">
            <v>466</v>
          </cell>
        </row>
        <row r="23">
          <cell r="J23">
            <v>2</v>
          </cell>
          <cell r="K23">
            <v>2</v>
          </cell>
          <cell r="Q23">
            <v>732</v>
          </cell>
        </row>
        <row r="24">
          <cell r="J24">
            <v>4</v>
          </cell>
          <cell r="K24">
            <v>4</v>
          </cell>
          <cell r="Q24">
            <v>699</v>
          </cell>
        </row>
        <row r="25">
          <cell r="J25">
            <v>0</v>
          </cell>
          <cell r="K25">
            <v>0</v>
          </cell>
          <cell r="Q25">
            <v>431</v>
          </cell>
        </row>
        <row r="26">
          <cell r="J26">
            <v>1</v>
          </cell>
          <cell r="K26">
            <v>1</v>
          </cell>
          <cell r="Q26">
            <v>340</v>
          </cell>
        </row>
        <row r="27">
          <cell r="J27">
            <v>0</v>
          </cell>
          <cell r="K27">
            <v>0</v>
          </cell>
          <cell r="Q27">
            <v>546</v>
          </cell>
        </row>
        <row r="28">
          <cell r="J28">
            <v>6</v>
          </cell>
          <cell r="K28">
            <v>5</v>
          </cell>
          <cell r="Q28">
            <v>477</v>
          </cell>
        </row>
      </sheetData>
      <sheetData sheetId="9">
        <row r="13">
          <cell r="H13">
            <v>4553</v>
          </cell>
          <cell r="P13">
            <v>724</v>
          </cell>
        </row>
        <row r="14">
          <cell r="H14">
            <v>2908</v>
          </cell>
          <cell r="P14">
            <v>69</v>
          </cell>
        </row>
        <row r="15">
          <cell r="H15">
            <v>6109</v>
          </cell>
          <cell r="P15">
            <v>129</v>
          </cell>
        </row>
        <row r="16">
          <cell r="H16">
            <v>4890</v>
          </cell>
          <cell r="P16">
            <v>4370</v>
          </cell>
        </row>
        <row r="17">
          <cell r="H17">
            <v>6118</v>
          </cell>
          <cell r="P17">
            <v>490</v>
          </cell>
        </row>
        <row r="18">
          <cell r="H18">
            <v>3162</v>
          </cell>
          <cell r="P18">
            <v>124</v>
          </cell>
        </row>
        <row r="19">
          <cell r="H19">
            <v>3417</v>
          </cell>
          <cell r="P19">
            <v>650</v>
          </cell>
        </row>
        <row r="20">
          <cell r="H20">
            <v>3585</v>
          </cell>
          <cell r="P20">
            <v>114</v>
          </cell>
        </row>
        <row r="21">
          <cell r="H21">
            <v>1026</v>
          </cell>
          <cell r="P21">
            <v>284</v>
          </cell>
        </row>
        <row r="22">
          <cell r="H22">
            <v>2661</v>
          </cell>
          <cell r="P22">
            <v>171</v>
          </cell>
        </row>
        <row r="23">
          <cell r="H23">
            <v>5898</v>
          </cell>
          <cell r="P23">
            <v>125</v>
          </cell>
        </row>
        <row r="24">
          <cell r="H24">
            <v>8660</v>
          </cell>
          <cell r="P24">
            <v>1102</v>
          </cell>
        </row>
        <row r="25">
          <cell r="H25">
            <v>5805</v>
          </cell>
          <cell r="P25">
            <v>1739</v>
          </cell>
        </row>
        <row r="26">
          <cell r="H26">
            <v>2068</v>
          </cell>
          <cell r="P26">
            <v>687</v>
          </cell>
        </row>
        <row r="27">
          <cell r="H27">
            <v>2649</v>
          </cell>
          <cell r="P27">
            <v>803</v>
          </cell>
        </row>
        <row r="28">
          <cell r="H28">
            <v>5318</v>
          </cell>
          <cell r="P28">
            <v>495</v>
          </cell>
        </row>
        <row r="29">
          <cell r="H29">
            <v>2157</v>
          </cell>
          <cell r="P29">
            <v>8189</v>
          </cell>
        </row>
      </sheetData>
      <sheetData sheetId="10">
        <row r="12">
          <cell r="N12">
            <v>0</v>
          </cell>
          <cell r="O12">
            <v>0</v>
          </cell>
        </row>
        <row r="13">
          <cell r="N13">
            <v>1</v>
          </cell>
          <cell r="O13">
            <v>1</v>
          </cell>
        </row>
        <row r="14">
          <cell r="N14">
            <v>0</v>
          </cell>
          <cell r="O14">
            <v>0</v>
          </cell>
        </row>
        <row r="15">
          <cell r="N15">
            <v>0</v>
          </cell>
          <cell r="O15">
            <v>0</v>
          </cell>
        </row>
        <row r="16">
          <cell r="N16">
            <v>0</v>
          </cell>
          <cell r="O16">
            <v>0</v>
          </cell>
        </row>
        <row r="17">
          <cell r="N17">
            <v>0</v>
          </cell>
          <cell r="O17">
            <v>0</v>
          </cell>
        </row>
        <row r="18">
          <cell r="N18">
            <v>0</v>
          </cell>
          <cell r="O18">
            <v>0</v>
          </cell>
        </row>
        <row r="19">
          <cell r="N19">
            <v>0</v>
          </cell>
          <cell r="O19">
            <v>0</v>
          </cell>
        </row>
        <row r="20">
          <cell r="N20">
            <v>1</v>
          </cell>
          <cell r="O20">
            <v>1</v>
          </cell>
        </row>
        <row r="21">
          <cell r="N21">
            <v>0</v>
          </cell>
          <cell r="O21">
            <v>0</v>
          </cell>
        </row>
        <row r="22">
          <cell r="N22">
            <v>0</v>
          </cell>
          <cell r="O22">
            <v>0</v>
          </cell>
        </row>
        <row r="23">
          <cell r="N23">
            <v>0</v>
          </cell>
          <cell r="O23">
            <v>0</v>
          </cell>
        </row>
        <row r="24">
          <cell r="N24">
            <v>0</v>
          </cell>
          <cell r="O24">
            <v>0</v>
          </cell>
        </row>
        <row r="25">
          <cell r="N25">
            <v>0</v>
          </cell>
          <cell r="O25">
            <v>0</v>
          </cell>
        </row>
        <row r="26">
          <cell r="N26">
            <v>0</v>
          </cell>
          <cell r="O26">
            <v>0</v>
          </cell>
        </row>
        <row r="27">
          <cell r="N27">
            <v>0</v>
          </cell>
          <cell r="O27">
            <v>0</v>
          </cell>
        </row>
        <row r="28">
          <cell r="N28">
            <v>0</v>
          </cell>
          <cell r="O28">
            <v>0</v>
          </cell>
        </row>
      </sheetData>
      <sheetData sheetId="11">
        <row r="14">
          <cell r="L14">
            <v>0</v>
          </cell>
        </row>
        <row r="15">
          <cell r="L15">
            <v>1</v>
          </cell>
        </row>
        <row r="16">
          <cell r="L16">
            <v>6</v>
          </cell>
        </row>
        <row r="17">
          <cell r="L17">
            <v>2</v>
          </cell>
        </row>
        <row r="18">
          <cell r="L18">
            <v>1</v>
          </cell>
        </row>
        <row r="19">
          <cell r="L19">
            <v>1</v>
          </cell>
        </row>
        <row r="20">
          <cell r="L20">
            <v>3</v>
          </cell>
        </row>
        <row r="21">
          <cell r="L21">
            <v>0</v>
          </cell>
        </row>
        <row r="22">
          <cell r="L22">
            <v>5</v>
          </cell>
        </row>
        <row r="23">
          <cell r="L23">
            <v>2</v>
          </cell>
        </row>
        <row r="24">
          <cell r="L24">
            <v>2</v>
          </cell>
        </row>
        <row r="25">
          <cell r="L25">
            <v>9</v>
          </cell>
        </row>
        <row r="26">
          <cell r="L26">
            <v>1</v>
          </cell>
        </row>
        <row r="27">
          <cell r="L27">
            <v>2</v>
          </cell>
        </row>
        <row r="28">
          <cell r="L28">
            <v>5</v>
          </cell>
        </row>
        <row r="29">
          <cell r="L29">
            <v>9</v>
          </cell>
        </row>
        <row r="30">
          <cell r="L30">
            <v>3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4"/>
  <sheetViews>
    <sheetView topLeftCell="A7" zoomScale="75" workbookViewId="0">
      <selection activeCell="F36" sqref="F36"/>
    </sheetView>
  </sheetViews>
  <sheetFormatPr defaultRowHeight="15"/>
  <cols>
    <col min="1" max="1" width="5.7109375" style="2" customWidth="1"/>
    <col min="2" max="2" width="27.140625" style="2" customWidth="1"/>
    <col min="3" max="3" width="12.7109375" style="2" hidden="1" customWidth="1"/>
    <col min="4" max="4" width="9.85546875" style="2" customWidth="1"/>
    <col min="5" max="5" width="10" style="2" customWidth="1"/>
    <col min="6" max="6" width="10.42578125" style="2" customWidth="1"/>
    <col min="7" max="7" width="9.7109375" style="2" customWidth="1"/>
    <col min="8" max="8" width="10.42578125" style="2" customWidth="1"/>
    <col min="9" max="9" width="10.28515625" style="2" customWidth="1"/>
    <col min="10" max="10" width="12.7109375" style="2" hidden="1" customWidth="1"/>
    <col min="11" max="11" width="9" style="2" customWidth="1"/>
    <col min="12" max="12" width="9.42578125" style="2" customWidth="1"/>
    <col min="13" max="13" width="9.7109375" style="2" customWidth="1"/>
    <col min="14" max="14" width="11.5703125" style="2" hidden="1" customWidth="1"/>
    <col min="15" max="15" width="8.7109375" style="2" customWidth="1"/>
    <col min="16" max="16" width="9.5703125" style="2" customWidth="1"/>
    <col min="17" max="17" width="9.7109375" style="2" customWidth="1"/>
    <col min="18" max="16384" width="9.140625" style="2"/>
  </cols>
  <sheetData>
    <row r="1" spans="1:21">
      <c r="A1" s="1" t="s">
        <v>102</v>
      </c>
    </row>
    <row r="3" spans="1:21" ht="15.75">
      <c r="A3" s="159" t="s">
        <v>171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21" ht="15.75">
      <c r="A4" s="159" t="s">
        <v>170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21" ht="15.75">
      <c r="A5" s="159" t="s">
        <v>131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21" ht="15.75">
      <c r="A6" s="159" t="s">
        <v>20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21" ht="15.75">
      <c r="A7" s="159" t="s">
        <v>175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</row>
    <row r="8" spans="1:21" ht="15.75" thickBot="1">
      <c r="A8" s="4"/>
      <c r="N8" s="5"/>
      <c r="O8" s="5"/>
      <c r="P8" s="5"/>
      <c r="Q8" s="5"/>
    </row>
    <row r="9" spans="1:21">
      <c r="A9" s="164" t="s">
        <v>90</v>
      </c>
      <c r="B9" s="164" t="s">
        <v>92</v>
      </c>
      <c r="C9" s="167" t="s">
        <v>93</v>
      </c>
      <c r="D9" s="168"/>
      <c r="E9" s="168"/>
      <c r="F9" s="168"/>
      <c r="G9" s="168"/>
      <c r="H9" s="168"/>
      <c r="I9" s="168"/>
      <c r="J9" s="173" t="s">
        <v>94</v>
      </c>
      <c r="K9" s="174"/>
      <c r="L9" s="174"/>
      <c r="M9" s="175"/>
      <c r="N9" s="167" t="s">
        <v>95</v>
      </c>
      <c r="O9" s="168"/>
      <c r="P9" s="168"/>
      <c r="Q9" s="171"/>
      <c r="S9" s="163"/>
      <c r="T9" s="163"/>
      <c r="U9" s="163"/>
    </row>
    <row r="10" spans="1:21">
      <c r="A10" s="165"/>
      <c r="B10" s="165"/>
      <c r="C10" s="169"/>
      <c r="D10" s="170"/>
      <c r="E10" s="170"/>
      <c r="F10" s="170"/>
      <c r="G10" s="170"/>
      <c r="H10" s="170"/>
      <c r="I10" s="170"/>
      <c r="J10" s="176"/>
      <c r="K10" s="177"/>
      <c r="L10" s="177"/>
      <c r="M10" s="178"/>
      <c r="N10" s="169"/>
      <c r="O10" s="170"/>
      <c r="P10" s="170"/>
      <c r="Q10" s="172"/>
    </row>
    <row r="11" spans="1:21" ht="45" customHeight="1">
      <c r="A11" s="166"/>
      <c r="B11" s="166"/>
      <c r="C11" s="8" t="s">
        <v>151</v>
      </c>
      <c r="D11" s="160" t="s">
        <v>96</v>
      </c>
      <c r="E11" s="161"/>
      <c r="F11" s="162"/>
      <c r="G11" s="160" t="s">
        <v>98</v>
      </c>
      <c r="H11" s="161"/>
      <c r="I11" s="162"/>
      <c r="J11" s="8" t="s">
        <v>151</v>
      </c>
      <c r="K11" s="160" t="s">
        <v>99</v>
      </c>
      <c r="L11" s="161"/>
      <c r="M11" s="162"/>
      <c r="N11" s="8" t="s">
        <v>151</v>
      </c>
      <c r="O11" s="160" t="s">
        <v>100</v>
      </c>
      <c r="P11" s="161"/>
      <c r="Q11" s="162"/>
    </row>
    <row r="12" spans="1:21" ht="15.75" customHeight="1">
      <c r="A12" s="85"/>
      <c r="B12" s="85"/>
      <c r="C12" s="8"/>
      <c r="D12" s="8" t="s">
        <v>163</v>
      </c>
      <c r="E12" s="8" t="s">
        <v>164</v>
      </c>
      <c r="F12" s="8" t="s">
        <v>165</v>
      </c>
      <c r="G12" s="8" t="s">
        <v>163</v>
      </c>
      <c r="H12" s="8" t="s">
        <v>164</v>
      </c>
      <c r="I12" s="8" t="s">
        <v>165</v>
      </c>
      <c r="J12" s="8"/>
      <c r="K12" s="8" t="s">
        <v>163</v>
      </c>
      <c r="L12" s="8" t="s">
        <v>164</v>
      </c>
      <c r="M12" s="8" t="s">
        <v>165</v>
      </c>
      <c r="N12" s="8"/>
      <c r="O12" s="8" t="s">
        <v>163</v>
      </c>
      <c r="P12" s="8" t="s">
        <v>164</v>
      </c>
      <c r="Q12" s="8" t="s">
        <v>165</v>
      </c>
    </row>
    <row r="13" spans="1:2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</row>
    <row r="14" spans="1:21">
      <c r="A14" s="139">
        <f>'[1]6'!A11</f>
        <v>1</v>
      </c>
      <c r="B14" s="139" t="str">
        <f>'[1]6'!C11</f>
        <v>Sumbermalang</v>
      </c>
      <c r="C14" s="45">
        <f>[2]K4TOLINBUFAS!D12</f>
        <v>0</v>
      </c>
      <c r="D14" s="45">
        <f>[4]K4TOLINBUFAS!H12</f>
        <v>85</v>
      </c>
      <c r="E14" s="45">
        <f>[3]K4TOLINBUFAS!H12</f>
        <v>85</v>
      </c>
      <c r="F14" s="45">
        <f t="shared" ref="F14:F30" si="0">D14-E14</f>
        <v>0</v>
      </c>
      <c r="G14" s="140">
        <f>[4]K4TOLINBUFAS!M12</f>
        <v>59</v>
      </c>
      <c r="H14" s="140">
        <f>[3]K4TOLINBUFAS!M12</f>
        <v>59</v>
      </c>
      <c r="I14" s="45">
        <f>G14-H14</f>
        <v>0</v>
      </c>
      <c r="J14" s="45">
        <f>[2]K4TOLINBUFAS!O12</f>
        <v>0</v>
      </c>
      <c r="K14" s="45">
        <f>[4]K4TOLINBUFAS!S12</f>
        <v>74</v>
      </c>
      <c r="L14" s="141">
        <f>[3]K4TOLINBUFAS!S12</f>
        <v>74</v>
      </c>
      <c r="M14" s="45">
        <f t="shared" ref="M14:M31" si="1">K14-L14</f>
        <v>0</v>
      </c>
      <c r="N14" s="45">
        <f>[2]K4TOLINBUFAS!U12</f>
        <v>0</v>
      </c>
      <c r="O14" s="45">
        <f>[4]K4TOLINBUFAS!Y12</f>
        <v>76</v>
      </c>
      <c r="P14" s="45">
        <f>[3]K4TOLINBUFAS!Y12</f>
        <v>76</v>
      </c>
      <c r="Q14" s="44">
        <f>O14-P14</f>
        <v>0</v>
      </c>
    </row>
    <row r="15" spans="1:21">
      <c r="A15" s="139">
        <f>'[1]6'!A12</f>
        <v>2</v>
      </c>
      <c r="B15" s="153" t="str">
        <f>'[1]6'!C12</f>
        <v>Jatibanteng</v>
      </c>
      <c r="C15" s="45">
        <f>[2]K4TOLINBUFAS!D13</f>
        <v>0</v>
      </c>
      <c r="D15" s="45">
        <f>[4]K4TOLINBUFAS!H13</f>
        <v>92</v>
      </c>
      <c r="E15" s="45">
        <f>[3]K4TOLINBUFAS!H13</f>
        <v>92</v>
      </c>
      <c r="F15" s="45">
        <f t="shared" si="0"/>
        <v>0</v>
      </c>
      <c r="G15" s="140">
        <f>[4]K4TOLINBUFAS!M13</f>
        <v>71</v>
      </c>
      <c r="H15" s="140">
        <f>[3]K4TOLINBUFAS!M13</f>
        <v>71</v>
      </c>
      <c r="I15" s="45">
        <f t="shared" ref="I15:I30" si="2">G15-H15</f>
        <v>0</v>
      </c>
      <c r="J15" s="45">
        <f>[2]K4TOLINBUFAS!O13</f>
        <v>0</v>
      </c>
      <c r="K15" s="45">
        <f>[4]K4TOLINBUFAS!S13</f>
        <v>74</v>
      </c>
      <c r="L15" s="141">
        <f>[3]K4TOLINBUFAS!S13</f>
        <v>74</v>
      </c>
      <c r="M15" s="45">
        <f t="shared" si="1"/>
        <v>0</v>
      </c>
      <c r="N15" s="45">
        <f>[2]K4TOLINBUFAS!U13</f>
        <v>0</v>
      </c>
      <c r="O15" s="45">
        <f>[4]K4TOLINBUFAS!Y13</f>
        <v>84</v>
      </c>
      <c r="P15" s="45">
        <f>[3]K4TOLINBUFAS!Y13</f>
        <v>83</v>
      </c>
      <c r="Q15" s="152">
        <f t="shared" ref="Q15:Q29" si="3">O15-P15</f>
        <v>1</v>
      </c>
    </row>
    <row r="16" spans="1:21">
      <c r="A16" s="139">
        <f>'[1]6'!A13</f>
        <v>3</v>
      </c>
      <c r="B16" s="139" t="str">
        <f>'[1]6'!C13</f>
        <v>Banyuglugur</v>
      </c>
      <c r="C16" s="45">
        <f>[2]K4TOLINBUFAS!D14</f>
        <v>0</v>
      </c>
      <c r="D16" s="45">
        <f>[4]K4TOLINBUFAS!H14</f>
        <v>71</v>
      </c>
      <c r="E16" s="45">
        <f>[3]K4TOLINBUFAS!H14</f>
        <v>71</v>
      </c>
      <c r="F16" s="45">
        <f t="shared" si="0"/>
        <v>0</v>
      </c>
      <c r="G16" s="140">
        <f>[4]K4TOLINBUFAS!M14</f>
        <v>72</v>
      </c>
      <c r="H16" s="140">
        <f>[3]K4TOLINBUFAS!M14</f>
        <v>72</v>
      </c>
      <c r="I16" s="45">
        <f t="shared" si="2"/>
        <v>0</v>
      </c>
      <c r="J16" s="45">
        <f>[2]K4TOLINBUFAS!O14</f>
        <v>0</v>
      </c>
      <c r="K16" s="45">
        <f>[4]K4TOLINBUFAS!S14</f>
        <v>64</v>
      </c>
      <c r="L16" s="141">
        <f>[3]K4TOLINBUFAS!S14</f>
        <v>64</v>
      </c>
      <c r="M16" s="45">
        <f t="shared" si="1"/>
        <v>0</v>
      </c>
      <c r="N16" s="45">
        <f>[2]K4TOLINBUFAS!U14</f>
        <v>0</v>
      </c>
      <c r="O16" s="45">
        <f>[4]K4TOLINBUFAS!Y14</f>
        <v>72</v>
      </c>
      <c r="P16" s="45">
        <f>[3]K4TOLINBUFAS!Y14</f>
        <v>72</v>
      </c>
      <c r="Q16" s="44">
        <f t="shared" si="3"/>
        <v>0</v>
      </c>
    </row>
    <row r="17" spans="1:18">
      <c r="A17" s="139">
        <f>'[1]6'!A14</f>
        <v>4</v>
      </c>
      <c r="B17" s="153" t="str">
        <f>'[1]6'!C14</f>
        <v>Besuki</v>
      </c>
      <c r="C17" s="45">
        <f>[2]K4TOLINBUFAS!D15</f>
        <v>0</v>
      </c>
      <c r="D17" s="45">
        <f>[4]K4TOLINBUFAS!H15</f>
        <v>194</v>
      </c>
      <c r="E17" s="45">
        <f>[3]K4TOLINBUFAS!H15</f>
        <v>194</v>
      </c>
      <c r="F17" s="45">
        <f t="shared" si="0"/>
        <v>0</v>
      </c>
      <c r="G17" s="140">
        <f>[4]K4TOLINBUFAS!M15</f>
        <v>147</v>
      </c>
      <c r="H17" s="140">
        <f>[3]K4TOLINBUFAS!M15</f>
        <v>147</v>
      </c>
      <c r="I17" s="45">
        <f t="shared" si="2"/>
        <v>0</v>
      </c>
      <c r="J17" s="45">
        <f>[2]K4TOLINBUFAS!O15</f>
        <v>0</v>
      </c>
      <c r="K17" s="45">
        <f>[4]K4TOLINBUFAS!S15</f>
        <v>199</v>
      </c>
      <c r="L17" s="141">
        <f>[3]K4TOLINBUFAS!S15</f>
        <v>199</v>
      </c>
      <c r="M17" s="45">
        <f t="shared" si="1"/>
        <v>0</v>
      </c>
      <c r="N17" s="45">
        <f>[2]K4TOLINBUFAS!U15</f>
        <v>0</v>
      </c>
      <c r="O17" s="45">
        <f>[4]K4TOLINBUFAS!Y15</f>
        <v>132</v>
      </c>
      <c r="P17" s="45">
        <f>[3]K4TOLINBUFAS!Y15</f>
        <v>197</v>
      </c>
      <c r="Q17" s="152">
        <f t="shared" si="3"/>
        <v>-65</v>
      </c>
    </row>
    <row r="18" spans="1:18">
      <c r="A18" s="139">
        <f>'[1]6'!A15</f>
        <v>5</v>
      </c>
      <c r="B18" s="139" t="str">
        <f>'[1]6'!C15</f>
        <v>Suboh</v>
      </c>
      <c r="C18" s="45">
        <f>[2]K4TOLINBUFAS!D16</f>
        <v>0</v>
      </c>
      <c r="D18" s="45">
        <f>[4]K4TOLINBUFAS!H16</f>
        <v>108</v>
      </c>
      <c r="E18" s="45">
        <f>[3]K4TOLINBUFAS!H16</f>
        <v>108</v>
      </c>
      <c r="F18" s="45">
        <f t="shared" si="0"/>
        <v>0</v>
      </c>
      <c r="G18" s="140">
        <f>[4]K4TOLINBUFAS!M16</f>
        <v>90</v>
      </c>
      <c r="H18" s="140">
        <f>[3]K4TOLINBUFAS!M16</f>
        <v>90</v>
      </c>
      <c r="I18" s="45">
        <f t="shared" si="2"/>
        <v>0</v>
      </c>
      <c r="J18" s="45">
        <f>[2]K4TOLINBUFAS!O16</f>
        <v>0</v>
      </c>
      <c r="K18" s="45">
        <f>[4]K4TOLINBUFAS!S16</f>
        <v>105</v>
      </c>
      <c r="L18" s="141">
        <f>[3]K4TOLINBUFAS!S16</f>
        <v>105</v>
      </c>
      <c r="M18" s="45">
        <f t="shared" si="1"/>
        <v>0</v>
      </c>
      <c r="N18" s="45">
        <f>[2]K4TOLINBUFAS!U16</f>
        <v>0</v>
      </c>
      <c r="O18" s="45">
        <f>[4]K4TOLINBUFAS!Y16</f>
        <v>101</v>
      </c>
      <c r="P18" s="45">
        <f>[3]K4TOLINBUFAS!Y16</f>
        <v>101</v>
      </c>
      <c r="Q18" s="44">
        <f t="shared" si="3"/>
        <v>0</v>
      </c>
    </row>
    <row r="19" spans="1:18">
      <c r="A19" s="139">
        <f>'[1]6'!A16</f>
        <v>6</v>
      </c>
      <c r="B19" s="153" t="str">
        <f>'[1]6'!C16</f>
        <v>Mlandingan</v>
      </c>
      <c r="C19" s="45">
        <f>[2]K4TOLINBUFAS!D17</f>
        <v>0</v>
      </c>
      <c r="D19" s="45">
        <f>[4]K4TOLINBUFAS!H17</f>
        <v>93</v>
      </c>
      <c r="E19" s="45">
        <f>[3]K4TOLINBUFAS!H17</f>
        <v>93</v>
      </c>
      <c r="F19" s="45">
        <f t="shared" si="0"/>
        <v>0</v>
      </c>
      <c r="G19" s="140">
        <f>[4]K4TOLINBUFAS!M17</f>
        <v>79</v>
      </c>
      <c r="H19" s="140">
        <f>[3]K4TOLINBUFAS!M17</f>
        <v>79</v>
      </c>
      <c r="I19" s="45">
        <f t="shared" si="2"/>
        <v>0</v>
      </c>
      <c r="J19" s="45">
        <f>[2]K4TOLINBUFAS!O17</f>
        <v>0</v>
      </c>
      <c r="K19" s="45">
        <f>[4]K4TOLINBUFAS!S17</f>
        <v>73</v>
      </c>
      <c r="L19" s="141">
        <f>[3]K4TOLINBUFAS!S17</f>
        <v>73</v>
      </c>
      <c r="M19" s="45">
        <f t="shared" si="1"/>
        <v>0</v>
      </c>
      <c r="N19" s="45">
        <f>[2]K4TOLINBUFAS!U17</f>
        <v>0</v>
      </c>
      <c r="O19" s="45">
        <f>[4]K4TOLINBUFAS!Y17</f>
        <v>72</v>
      </c>
      <c r="P19" s="45">
        <f>[3]K4TOLINBUFAS!Y17</f>
        <v>73</v>
      </c>
      <c r="Q19" s="152">
        <f t="shared" si="3"/>
        <v>-1</v>
      </c>
    </row>
    <row r="20" spans="1:18">
      <c r="A20" s="139">
        <f>'[1]6'!A17</f>
        <v>7</v>
      </c>
      <c r="B20" s="139" t="str">
        <f>'[1]6'!C17</f>
        <v>Bungatan</v>
      </c>
      <c r="C20" s="45">
        <f>[2]K4TOLINBUFAS!D18</f>
        <v>0</v>
      </c>
      <c r="D20" s="45">
        <f>[4]K4TOLINBUFAS!H18</f>
        <v>76</v>
      </c>
      <c r="E20" s="45">
        <f>[3]K4TOLINBUFAS!H18</f>
        <v>76</v>
      </c>
      <c r="F20" s="45">
        <f t="shared" si="0"/>
        <v>0</v>
      </c>
      <c r="G20" s="140">
        <f>[4]K4TOLINBUFAS!M18</f>
        <v>54</v>
      </c>
      <c r="H20" s="140">
        <f>[3]K4TOLINBUFAS!M18</f>
        <v>54</v>
      </c>
      <c r="I20" s="45">
        <f t="shared" si="2"/>
        <v>0</v>
      </c>
      <c r="J20" s="45">
        <f>[2]K4TOLINBUFAS!O18</f>
        <v>0</v>
      </c>
      <c r="K20" s="45">
        <f>[4]K4TOLINBUFAS!S18</f>
        <v>74</v>
      </c>
      <c r="L20" s="141">
        <f>[3]K4TOLINBUFAS!S18</f>
        <v>74</v>
      </c>
      <c r="M20" s="45">
        <f t="shared" si="1"/>
        <v>0</v>
      </c>
      <c r="N20" s="45">
        <f>[2]K4TOLINBUFAS!U18</f>
        <v>0</v>
      </c>
      <c r="O20" s="45">
        <f>[4]K4TOLINBUFAS!Y18</f>
        <v>69</v>
      </c>
      <c r="P20" s="45">
        <f>[3]K4TOLINBUFAS!Y18</f>
        <v>69</v>
      </c>
      <c r="Q20" s="44">
        <f t="shared" si="3"/>
        <v>0</v>
      </c>
    </row>
    <row r="21" spans="1:18">
      <c r="A21" s="139">
        <f>'[1]6'!A18</f>
        <v>8</v>
      </c>
      <c r="B21" s="139" t="str">
        <f>'[1]6'!C18</f>
        <v>Kendit</v>
      </c>
      <c r="C21" s="45">
        <f>[2]K4TOLINBUFAS!D19</f>
        <v>0</v>
      </c>
      <c r="D21" s="45">
        <f>[4]K4TOLINBUFAS!H19</f>
        <v>103</v>
      </c>
      <c r="E21" s="45">
        <f>[3]K4TOLINBUFAS!H19</f>
        <v>103</v>
      </c>
      <c r="F21" s="45">
        <f t="shared" si="0"/>
        <v>0</v>
      </c>
      <c r="G21" s="140">
        <f>[4]K4TOLINBUFAS!M19</f>
        <v>108</v>
      </c>
      <c r="H21" s="140">
        <f>[3]K4TOLINBUFAS!M19</f>
        <v>108</v>
      </c>
      <c r="I21" s="45">
        <f t="shared" si="2"/>
        <v>0</v>
      </c>
      <c r="J21" s="45">
        <f>[2]K4TOLINBUFAS!O19</f>
        <v>0</v>
      </c>
      <c r="K21" s="45">
        <f>[4]K4TOLINBUFAS!S19</f>
        <v>116</v>
      </c>
      <c r="L21" s="141">
        <f>[3]K4TOLINBUFAS!S19</f>
        <v>116</v>
      </c>
      <c r="M21" s="45">
        <f t="shared" si="1"/>
        <v>0</v>
      </c>
      <c r="N21" s="45">
        <f>[2]K4TOLINBUFAS!U19</f>
        <v>0</v>
      </c>
      <c r="O21" s="45">
        <f>[4]K4TOLINBUFAS!Y19</f>
        <v>112</v>
      </c>
      <c r="P21" s="45">
        <f>[3]K4TOLINBUFAS!Y19</f>
        <v>112</v>
      </c>
      <c r="Q21" s="44">
        <f t="shared" si="3"/>
        <v>0</v>
      </c>
    </row>
    <row r="22" spans="1:18">
      <c r="A22" s="139">
        <f>'[1]6'!A19</f>
        <v>9</v>
      </c>
      <c r="B22" s="139" t="str">
        <f>'[1]6'!C19</f>
        <v>Panarukan</v>
      </c>
      <c r="C22" s="45">
        <f>[2]K4TOLINBUFAS!D20</f>
        <v>0</v>
      </c>
      <c r="D22" s="45">
        <f>[4]K4TOLINBUFAS!H20</f>
        <v>196</v>
      </c>
      <c r="E22" s="45">
        <f>[3]K4TOLINBUFAS!H20</f>
        <v>196</v>
      </c>
      <c r="F22" s="45">
        <f t="shared" si="0"/>
        <v>0</v>
      </c>
      <c r="G22" s="140">
        <f>[4]K4TOLINBUFAS!M20</f>
        <v>199</v>
      </c>
      <c r="H22" s="140">
        <f>[3]K4TOLINBUFAS!M20</f>
        <v>199</v>
      </c>
      <c r="I22" s="45">
        <f t="shared" si="2"/>
        <v>0</v>
      </c>
      <c r="J22" s="45">
        <f>[2]K4TOLINBUFAS!O20</f>
        <v>0</v>
      </c>
      <c r="K22" s="45">
        <f>[4]K4TOLINBUFAS!S20</f>
        <v>201</v>
      </c>
      <c r="L22" s="141">
        <f>[3]K4TOLINBUFAS!S20</f>
        <v>201</v>
      </c>
      <c r="M22" s="45">
        <f t="shared" si="1"/>
        <v>0</v>
      </c>
      <c r="N22" s="45">
        <f>[2]K4TOLINBUFAS!U20</f>
        <v>0</v>
      </c>
      <c r="O22" s="45">
        <f>[4]K4TOLINBUFAS!Y20</f>
        <v>176</v>
      </c>
      <c r="P22" s="45">
        <f>[3]K4TOLINBUFAS!Y20</f>
        <v>176</v>
      </c>
      <c r="Q22" s="44">
        <f t="shared" si="3"/>
        <v>0</v>
      </c>
    </row>
    <row r="23" spans="1:18">
      <c r="A23" s="139">
        <f>'[1]6'!A20</f>
        <v>10</v>
      </c>
      <c r="B23" s="139" t="str">
        <f>'[1]6'!C20</f>
        <v>Situbondo</v>
      </c>
      <c r="C23" s="45">
        <f>[2]K4TOLINBUFAS!D21</f>
        <v>0</v>
      </c>
      <c r="D23" s="45">
        <f>[4]K4TOLINBUFAS!H21</f>
        <v>173</v>
      </c>
      <c r="E23" s="45">
        <f>[3]K4TOLINBUFAS!H21</f>
        <v>173</v>
      </c>
      <c r="F23" s="45">
        <f t="shared" si="0"/>
        <v>0</v>
      </c>
      <c r="G23" s="140">
        <f>[4]K4TOLINBUFAS!M21</f>
        <v>179</v>
      </c>
      <c r="H23" s="140">
        <f>[3]K4TOLINBUFAS!M21</f>
        <v>179</v>
      </c>
      <c r="I23" s="45">
        <f t="shared" si="2"/>
        <v>0</v>
      </c>
      <c r="J23" s="45">
        <f>[2]K4TOLINBUFAS!O21</f>
        <v>0</v>
      </c>
      <c r="K23" s="45">
        <f>[4]K4TOLINBUFAS!S21</f>
        <v>143</v>
      </c>
      <c r="L23" s="141">
        <f>[3]K4TOLINBUFAS!S21</f>
        <v>143</v>
      </c>
      <c r="M23" s="45">
        <f t="shared" si="1"/>
        <v>0</v>
      </c>
      <c r="N23" s="45">
        <f>[2]K4TOLINBUFAS!U21</f>
        <v>0</v>
      </c>
      <c r="O23" s="45">
        <f>[4]K4TOLINBUFAS!Y21</f>
        <v>112</v>
      </c>
      <c r="P23" s="45">
        <f>[3]K4TOLINBUFAS!Y21</f>
        <v>112</v>
      </c>
      <c r="Q23" s="44">
        <f t="shared" si="3"/>
        <v>0</v>
      </c>
    </row>
    <row r="24" spans="1:18">
      <c r="A24" s="139">
        <f>'[1]6'!A21</f>
        <v>11</v>
      </c>
      <c r="B24" s="153" t="str">
        <f>'[1]6'!C21</f>
        <v>Mangaran</v>
      </c>
      <c r="C24" s="45">
        <f>[2]K4TOLINBUFAS!D22</f>
        <v>0</v>
      </c>
      <c r="D24" s="45">
        <f>[4]K4TOLINBUFAS!H22</f>
        <v>127</v>
      </c>
      <c r="E24" s="45">
        <f>[3]K4TOLINBUFAS!H22</f>
        <v>127</v>
      </c>
      <c r="F24" s="45">
        <f t="shared" si="0"/>
        <v>0</v>
      </c>
      <c r="G24" s="140">
        <f>[4]K4TOLINBUFAS!M22</f>
        <v>87</v>
      </c>
      <c r="H24" s="140">
        <f>[3]K4TOLINBUFAS!M22</f>
        <v>91</v>
      </c>
      <c r="I24" s="151">
        <f t="shared" si="2"/>
        <v>-4</v>
      </c>
      <c r="J24" s="45">
        <f>[2]K4TOLINBUFAS!O22</f>
        <v>0</v>
      </c>
      <c r="K24" s="45">
        <f>[4]K4TOLINBUFAS!S22</f>
        <v>88</v>
      </c>
      <c r="L24" s="141">
        <f>[3]K4TOLINBUFAS!S22</f>
        <v>103</v>
      </c>
      <c r="M24" s="151">
        <f t="shared" si="1"/>
        <v>-15</v>
      </c>
      <c r="N24" s="45">
        <f>[2]K4TOLINBUFAS!U22</f>
        <v>0</v>
      </c>
      <c r="O24" s="45">
        <f>[4]K4TOLINBUFAS!Y22</f>
        <v>95</v>
      </c>
      <c r="P24" s="45">
        <f>[3]K4TOLINBUFAS!Y22</f>
        <v>95</v>
      </c>
      <c r="Q24" s="44">
        <f t="shared" si="3"/>
        <v>0</v>
      </c>
    </row>
    <row r="25" spans="1:18">
      <c r="A25" s="139">
        <f>'[1]6'!A22</f>
        <v>12</v>
      </c>
      <c r="B25" s="139" t="str">
        <f>'[1]6'!C22</f>
        <v>Panji</v>
      </c>
      <c r="C25" s="45">
        <f>[2]K4TOLINBUFAS!D23</f>
        <v>0</v>
      </c>
      <c r="D25" s="45">
        <f>[4]K4TOLINBUFAS!H23</f>
        <v>285</v>
      </c>
      <c r="E25" s="45">
        <f>[3]K4TOLINBUFAS!H23</f>
        <v>285</v>
      </c>
      <c r="F25" s="45">
        <f t="shared" si="0"/>
        <v>0</v>
      </c>
      <c r="G25" s="140">
        <f>[4]K4TOLINBUFAS!M23</f>
        <v>297</v>
      </c>
      <c r="H25" s="140">
        <f>[3]K4TOLINBUFAS!M23</f>
        <v>297</v>
      </c>
      <c r="I25" s="45">
        <f t="shared" si="2"/>
        <v>0</v>
      </c>
      <c r="J25" s="45">
        <f>[2]K4TOLINBUFAS!O23</f>
        <v>0</v>
      </c>
      <c r="K25" s="45">
        <f>[4]K4TOLINBUFAS!S23</f>
        <v>291</v>
      </c>
      <c r="L25" s="141">
        <f>[3]K4TOLINBUFAS!S23</f>
        <v>291</v>
      </c>
      <c r="M25" s="45">
        <f t="shared" si="1"/>
        <v>0</v>
      </c>
      <c r="N25" s="45">
        <f>[2]K4TOLINBUFAS!U23</f>
        <v>0</v>
      </c>
      <c r="O25" s="45">
        <f>[4]K4TOLINBUFAS!Y23</f>
        <v>295</v>
      </c>
      <c r="P25" s="45">
        <f>[3]K4TOLINBUFAS!Y23</f>
        <v>295</v>
      </c>
      <c r="Q25" s="44">
        <f t="shared" si="3"/>
        <v>0</v>
      </c>
    </row>
    <row r="26" spans="1:18">
      <c r="A26" s="139">
        <f>'[1]6'!A23</f>
        <v>13</v>
      </c>
      <c r="B26" s="139" t="str">
        <f>'[1]6'!C23</f>
        <v>Kapongan</v>
      </c>
      <c r="C26" s="45">
        <f>[2]K4TOLINBUFAS!D24</f>
        <v>0</v>
      </c>
      <c r="D26" s="45">
        <f>[4]K4TOLINBUFAS!H24</f>
        <v>121</v>
      </c>
      <c r="E26" s="45">
        <f>[3]K4TOLINBUFAS!H24</f>
        <v>121</v>
      </c>
      <c r="F26" s="45">
        <f t="shared" si="0"/>
        <v>0</v>
      </c>
      <c r="G26" s="140">
        <f>[4]K4TOLINBUFAS!M24</f>
        <v>107</v>
      </c>
      <c r="H26" s="140">
        <f>[3]K4TOLINBUFAS!M24</f>
        <v>107</v>
      </c>
      <c r="I26" s="45">
        <f t="shared" si="2"/>
        <v>0</v>
      </c>
      <c r="J26" s="45">
        <f>[2]K4TOLINBUFAS!O24</f>
        <v>0</v>
      </c>
      <c r="K26" s="45">
        <f>[4]K4TOLINBUFAS!S24</f>
        <v>116</v>
      </c>
      <c r="L26" s="141">
        <f>[3]K4TOLINBUFAS!S24</f>
        <v>116</v>
      </c>
      <c r="M26" s="45">
        <f t="shared" si="1"/>
        <v>0</v>
      </c>
      <c r="N26" s="45">
        <f>[2]K4TOLINBUFAS!U24</f>
        <v>0</v>
      </c>
      <c r="O26" s="45">
        <f>[4]K4TOLINBUFAS!Y24</f>
        <v>112</v>
      </c>
      <c r="P26" s="45">
        <f>[3]K4TOLINBUFAS!Y24</f>
        <v>112</v>
      </c>
      <c r="Q26" s="44">
        <f t="shared" si="3"/>
        <v>0</v>
      </c>
    </row>
    <row r="27" spans="1:18">
      <c r="A27" s="139">
        <f>'[1]6'!A24</f>
        <v>14</v>
      </c>
      <c r="B27" s="139" t="str">
        <f>'[1]6'!C24</f>
        <v>Arjasa</v>
      </c>
      <c r="C27" s="45">
        <f>[2]K4TOLINBUFAS!D25</f>
        <v>0</v>
      </c>
      <c r="D27" s="45">
        <f>[4]K4TOLINBUFAS!H25</f>
        <v>141</v>
      </c>
      <c r="E27" s="45">
        <f>[3]K4TOLINBUFAS!H25</f>
        <v>141</v>
      </c>
      <c r="F27" s="45">
        <f t="shared" si="0"/>
        <v>0</v>
      </c>
      <c r="G27" s="140">
        <f>[4]K4TOLINBUFAS!M25</f>
        <v>138</v>
      </c>
      <c r="H27" s="140">
        <f>[3]K4TOLINBUFAS!M25</f>
        <v>138</v>
      </c>
      <c r="I27" s="45">
        <f t="shared" si="2"/>
        <v>0</v>
      </c>
      <c r="J27" s="45">
        <f>[2]K4TOLINBUFAS!O25</f>
        <v>0</v>
      </c>
      <c r="K27" s="45">
        <f>[4]K4TOLINBUFAS!S25</f>
        <v>115</v>
      </c>
      <c r="L27" s="141">
        <f>[3]K4TOLINBUFAS!S25</f>
        <v>115</v>
      </c>
      <c r="M27" s="45">
        <f t="shared" si="1"/>
        <v>0</v>
      </c>
      <c r="N27" s="45">
        <f>[2]K4TOLINBUFAS!U25</f>
        <v>0</v>
      </c>
      <c r="O27" s="45">
        <f>[4]K4TOLINBUFAS!Y25</f>
        <v>130</v>
      </c>
      <c r="P27" s="45">
        <f>[3]K4TOLINBUFAS!Y25</f>
        <v>130</v>
      </c>
      <c r="Q27" s="44">
        <f t="shared" si="3"/>
        <v>0</v>
      </c>
    </row>
    <row r="28" spans="1:18">
      <c r="A28" s="139">
        <f>'[1]6'!A25</f>
        <v>15</v>
      </c>
      <c r="B28" s="139" t="str">
        <f>'[1]6'!C25</f>
        <v>Jangkar</v>
      </c>
      <c r="C28" s="45">
        <f>[2]K4TOLINBUFAS!D26</f>
        <v>0</v>
      </c>
      <c r="D28" s="45">
        <f>[4]K4TOLINBUFAS!H26</f>
        <v>143</v>
      </c>
      <c r="E28" s="45">
        <f>[3]K4TOLINBUFAS!H26</f>
        <v>143</v>
      </c>
      <c r="F28" s="45">
        <f t="shared" si="0"/>
        <v>0</v>
      </c>
      <c r="G28" s="140">
        <f>[4]K4TOLINBUFAS!M26</f>
        <v>112</v>
      </c>
      <c r="H28" s="140">
        <f>[3]K4TOLINBUFAS!M26</f>
        <v>112</v>
      </c>
      <c r="I28" s="45">
        <f t="shared" si="2"/>
        <v>0</v>
      </c>
      <c r="J28" s="45">
        <f>[2]K4TOLINBUFAS!O26</f>
        <v>0</v>
      </c>
      <c r="K28" s="45">
        <f>[4]K4TOLINBUFAS!S26</f>
        <v>102</v>
      </c>
      <c r="L28" s="141">
        <f>[3]K4TOLINBUFAS!S26</f>
        <v>102</v>
      </c>
      <c r="M28" s="45">
        <f t="shared" si="1"/>
        <v>0</v>
      </c>
      <c r="N28" s="45">
        <f>[2]K4TOLINBUFAS!U26</f>
        <v>0</v>
      </c>
      <c r="O28" s="45">
        <f>[4]K4TOLINBUFAS!Y26</f>
        <v>125</v>
      </c>
      <c r="P28" s="45">
        <f>[3]K4TOLINBUFAS!Y26</f>
        <v>125</v>
      </c>
      <c r="Q28" s="44">
        <f t="shared" si="3"/>
        <v>0</v>
      </c>
    </row>
    <row r="29" spans="1:18">
      <c r="A29" s="139">
        <f>'[1]6'!A26</f>
        <v>16</v>
      </c>
      <c r="B29" s="139" t="str">
        <f>'[1]6'!C26</f>
        <v>Asembagus</v>
      </c>
      <c r="C29" s="45">
        <f>[2]K4TOLINBUFAS!D27</f>
        <v>0</v>
      </c>
      <c r="D29" s="45">
        <f>[4]K4TOLINBUFAS!H27</f>
        <v>179</v>
      </c>
      <c r="E29" s="45">
        <f>[3]K4TOLINBUFAS!H27</f>
        <v>179</v>
      </c>
      <c r="F29" s="45">
        <f t="shared" si="0"/>
        <v>0</v>
      </c>
      <c r="G29" s="140">
        <f>[4]K4TOLINBUFAS!M27</f>
        <v>162</v>
      </c>
      <c r="H29" s="140">
        <f>[3]K4TOLINBUFAS!M27</f>
        <v>162</v>
      </c>
      <c r="I29" s="45">
        <f t="shared" si="2"/>
        <v>0</v>
      </c>
      <c r="J29" s="45">
        <f>[2]K4TOLINBUFAS!O27</f>
        <v>0</v>
      </c>
      <c r="K29" s="45">
        <f>[4]K4TOLINBUFAS!S27</f>
        <v>170</v>
      </c>
      <c r="L29" s="141">
        <f>[3]K4TOLINBUFAS!S27</f>
        <v>170</v>
      </c>
      <c r="M29" s="45">
        <f t="shared" si="1"/>
        <v>0</v>
      </c>
      <c r="N29" s="45">
        <f>[2]K4TOLINBUFAS!U27</f>
        <v>0</v>
      </c>
      <c r="O29" s="45">
        <f>[4]K4TOLINBUFAS!Y27</f>
        <v>178</v>
      </c>
      <c r="P29" s="45">
        <f>[3]K4TOLINBUFAS!Y27</f>
        <v>178</v>
      </c>
      <c r="Q29" s="44">
        <f t="shared" si="3"/>
        <v>0</v>
      </c>
    </row>
    <row r="30" spans="1:18" ht="15.75" thickBot="1">
      <c r="A30" s="82">
        <f>'[1]6'!A27</f>
        <v>17</v>
      </c>
      <c r="B30" s="82" t="str">
        <f>'[1]6'!C27</f>
        <v>Banyuputih</v>
      </c>
      <c r="C30" s="129">
        <f>[2]K4TOLINBUFAS!D28</f>
        <v>0</v>
      </c>
      <c r="D30" s="78">
        <f>[4]K4TOLINBUFAS!H28</f>
        <v>178</v>
      </c>
      <c r="E30" s="78">
        <f>[3]K4TOLINBUFAS!H28</f>
        <v>178</v>
      </c>
      <c r="F30" s="78">
        <f t="shared" si="0"/>
        <v>0</v>
      </c>
      <c r="G30" s="45">
        <f>[4]K4TOLINBUFAS!M28</f>
        <v>186</v>
      </c>
      <c r="H30" s="87">
        <f>[3]K4TOLINBUFAS!M28</f>
        <v>186</v>
      </c>
      <c r="I30" s="78">
        <f t="shared" si="2"/>
        <v>0</v>
      </c>
      <c r="J30" s="78">
        <f>[2]K4TOLINBUFAS!O28</f>
        <v>0</v>
      </c>
      <c r="K30" s="45">
        <f>[4]K4TOLINBUFAS!S28</f>
        <v>170</v>
      </c>
      <c r="L30" s="90">
        <f>[3]K4TOLINBUFAS!S28</f>
        <v>170</v>
      </c>
      <c r="M30" s="78">
        <f t="shared" si="1"/>
        <v>0</v>
      </c>
      <c r="N30" s="78">
        <f>[2]K4TOLINBUFAS!U28</f>
        <v>0</v>
      </c>
      <c r="O30" s="45">
        <f>[4]K4TOLINBUFAS!Y28</f>
        <v>183</v>
      </c>
      <c r="P30" s="79">
        <f>[3]K4TOLINBUFAS!Y28</f>
        <v>183</v>
      </c>
      <c r="Q30" s="148">
        <f>O30-P30</f>
        <v>0</v>
      </c>
      <c r="R30" s="61"/>
    </row>
    <row r="31" spans="1:18" ht="20.100000000000001" customHeight="1" thickBot="1">
      <c r="A31" s="76" t="s">
        <v>101</v>
      </c>
      <c r="B31" s="77"/>
      <c r="C31" s="78">
        <f>SUM(C14:C30)</f>
        <v>0</v>
      </c>
      <c r="D31" s="78">
        <f>SUM(D14:D30)</f>
        <v>2365</v>
      </c>
      <c r="E31" s="78">
        <f>SUM(E14:E30)</f>
        <v>2365</v>
      </c>
      <c r="F31" s="78">
        <f>D31-E31</f>
        <v>0</v>
      </c>
      <c r="G31" s="91">
        <f t="shared" ref="G31:L31" si="4">SUM(G14:G30)</f>
        <v>2147</v>
      </c>
      <c r="H31" s="79">
        <f t="shared" si="4"/>
        <v>2151</v>
      </c>
      <c r="I31" s="79">
        <f t="shared" si="4"/>
        <v>-4</v>
      </c>
      <c r="J31" s="88">
        <f t="shared" si="4"/>
        <v>0</v>
      </c>
      <c r="K31" s="91">
        <f t="shared" si="4"/>
        <v>2175</v>
      </c>
      <c r="L31" s="79">
        <f t="shared" si="4"/>
        <v>2190</v>
      </c>
      <c r="M31" s="88">
        <f t="shared" si="1"/>
        <v>-15</v>
      </c>
      <c r="N31" s="80">
        <f>SUM(N14:N30)</f>
        <v>0</v>
      </c>
      <c r="O31" s="91">
        <f>SUM(O14:O30)</f>
        <v>2124</v>
      </c>
      <c r="P31" s="89">
        <f>SUM(P14:P30)</f>
        <v>2189</v>
      </c>
      <c r="Q31" s="81">
        <f>O31-P31</f>
        <v>-65</v>
      </c>
      <c r="R31" s="61"/>
    </row>
    <row r="32" spans="1: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8">
      <c r="A33" s="2" t="s">
        <v>2</v>
      </c>
    </row>
    <row r="34" spans="1:8">
      <c r="A34" s="2" t="s">
        <v>172</v>
      </c>
      <c r="B34" s="2" t="s">
        <v>173</v>
      </c>
    </row>
    <row r="35" spans="1:8">
      <c r="A35" s="133"/>
      <c r="B35" s="17" t="s">
        <v>179</v>
      </c>
    </row>
    <row r="36" spans="1:8">
      <c r="A36" s="17"/>
      <c r="B36" s="2" t="s">
        <v>177</v>
      </c>
    </row>
    <row r="37" spans="1:8">
      <c r="B37" s="2" t="s">
        <v>178</v>
      </c>
    </row>
    <row r="38" spans="1:8">
      <c r="B38" s="2" t="s">
        <v>24</v>
      </c>
      <c r="C38" s="2" t="s">
        <v>24</v>
      </c>
      <c r="D38" s="2" t="s">
        <v>24</v>
      </c>
      <c r="E38" s="2" t="s">
        <v>24</v>
      </c>
      <c r="F38" s="2">
        <v>4</v>
      </c>
      <c r="H38" s="2" t="s">
        <v>39</v>
      </c>
    </row>
    <row r="39" spans="1:8">
      <c r="B39" s="2" t="s">
        <v>25</v>
      </c>
      <c r="E39" s="2" t="s">
        <v>25</v>
      </c>
      <c r="F39" s="2">
        <v>2</v>
      </c>
    </row>
    <row r="40" spans="1:8">
      <c r="B40" s="2" t="s">
        <v>26</v>
      </c>
      <c r="C40" s="2" t="s">
        <v>26</v>
      </c>
      <c r="F40" s="2">
        <v>2</v>
      </c>
    </row>
    <row r="41" spans="1:8">
      <c r="B41" s="2" t="s">
        <v>27</v>
      </c>
      <c r="D41" s="2" t="s">
        <v>27</v>
      </c>
      <c r="E41" s="2" t="s">
        <v>27</v>
      </c>
      <c r="F41" s="2">
        <v>3</v>
      </c>
    </row>
    <row r="42" spans="1:8">
      <c r="B42" s="2" t="s">
        <v>28</v>
      </c>
      <c r="E42" s="2" t="s">
        <v>28</v>
      </c>
      <c r="F42" s="2">
        <v>2</v>
      </c>
    </row>
    <row r="43" spans="1:8">
      <c r="B43" s="2" t="s">
        <v>29</v>
      </c>
      <c r="D43" s="2" t="s">
        <v>29</v>
      </c>
      <c r="E43" s="2" t="s">
        <v>29</v>
      </c>
      <c r="F43" s="2">
        <v>3</v>
      </c>
    </row>
    <row r="44" spans="1:8">
      <c r="B44" s="2" t="s">
        <v>30</v>
      </c>
      <c r="F44" s="2">
        <v>1</v>
      </c>
    </row>
    <row r="45" spans="1:8">
      <c r="B45" s="2" t="s">
        <v>31</v>
      </c>
      <c r="E45" s="2" t="s">
        <v>31</v>
      </c>
      <c r="F45" s="2">
        <v>2</v>
      </c>
    </row>
    <row r="46" spans="1:8">
      <c r="C46" s="2" t="s">
        <v>32</v>
      </c>
      <c r="E46" s="2" t="s">
        <v>38</v>
      </c>
      <c r="F46" s="2">
        <v>2</v>
      </c>
    </row>
    <row r="47" spans="1:8">
      <c r="D47" s="2" t="s">
        <v>33</v>
      </c>
      <c r="E47" s="2" t="s">
        <v>33</v>
      </c>
      <c r="F47" s="2">
        <v>2</v>
      </c>
    </row>
    <row r="48" spans="1:8">
      <c r="D48" s="2" t="s">
        <v>34</v>
      </c>
      <c r="E48" s="2" t="s">
        <v>34</v>
      </c>
      <c r="F48" s="2">
        <v>2</v>
      </c>
    </row>
    <row r="49" spans="1:6">
      <c r="D49" s="2" t="s">
        <v>35</v>
      </c>
      <c r="E49" s="2" t="s">
        <v>35</v>
      </c>
      <c r="F49" s="2">
        <v>2</v>
      </c>
    </row>
    <row r="50" spans="1:6">
      <c r="E50" s="2" t="s">
        <v>36</v>
      </c>
      <c r="F50" s="2">
        <v>1</v>
      </c>
    </row>
    <row r="51" spans="1:6">
      <c r="E51" s="2" t="s">
        <v>37</v>
      </c>
      <c r="F51" s="2">
        <v>1</v>
      </c>
    </row>
    <row r="54" spans="1:6">
      <c r="B54" s="2" t="s">
        <v>44</v>
      </c>
      <c r="C54" s="2" t="s">
        <v>49</v>
      </c>
      <c r="E54" s="2" t="s">
        <v>50</v>
      </c>
    </row>
    <row r="55" spans="1:6">
      <c r="A55" s="2">
        <v>1</v>
      </c>
      <c r="B55" s="138" t="s">
        <v>77</v>
      </c>
      <c r="C55" s="138" t="s">
        <v>53</v>
      </c>
      <c r="E55" s="138" t="s">
        <v>54</v>
      </c>
    </row>
    <row r="56" spans="1:6">
      <c r="A56" s="2">
        <v>2</v>
      </c>
      <c r="B56" s="138" t="s">
        <v>46</v>
      </c>
      <c r="C56" s="138" t="s">
        <v>69</v>
      </c>
      <c r="E56" s="138" t="s">
        <v>74</v>
      </c>
    </row>
    <row r="57" spans="1:6">
      <c r="A57" s="2">
        <v>3</v>
      </c>
      <c r="B57" s="138" t="s">
        <v>47</v>
      </c>
      <c r="C57" s="138" t="s">
        <v>70</v>
      </c>
      <c r="E57" s="138" t="s">
        <v>75</v>
      </c>
    </row>
    <row r="58" spans="1:6">
      <c r="A58" s="2">
        <v>4</v>
      </c>
      <c r="B58" s="138" t="s">
        <v>48</v>
      </c>
      <c r="C58" s="138" t="s">
        <v>71</v>
      </c>
      <c r="E58" s="138" t="s">
        <v>28</v>
      </c>
    </row>
    <row r="59" spans="1:6">
      <c r="A59" s="2">
        <v>5</v>
      </c>
      <c r="B59" s="138" t="s">
        <v>68</v>
      </c>
      <c r="C59" s="138" t="s">
        <v>72</v>
      </c>
      <c r="E59" s="138" t="s">
        <v>76</v>
      </c>
    </row>
    <row r="60" spans="1:6">
      <c r="A60" s="2">
        <v>6</v>
      </c>
      <c r="B60" s="138" t="s">
        <v>45</v>
      </c>
      <c r="C60" s="138" t="s">
        <v>73</v>
      </c>
    </row>
    <row r="62" spans="1:6">
      <c r="B62" s="2" t="s">
        <v>57</v>
      </c>
      <c r="C62" s="2" t="s">
        <v>51</v>
      </c>
      <c r="E62" s="2" t="s">
        <v>52</v>
      </c>
    </row>
    <row r="63" spans="1:6">
      <c r="B63" s="2" t="s">
        <v>58</v>
      </c>
      <c r="C63" s="2" t="s">
        <v>59</v>
      </c>
      <c r="E63" s="2" t="s">
        <v>79</v>
      </c>
    </row>
    <row r="64" spans="1:6">
      <c r="C64" s="2" t="s">
        <v>78</v>
      </c>
      <c r="E64" s="2" t="s">
        <v>80</v>
      </c>
    </row>
  </sheetData>
  <mergeCells count="15">
    <mergeCell ref="G11:I11"/>
    <mergeCell ref="K11:M11"/>
    <mergeCell ref="J9:M10"/>
    <mergeCell ref="A5:Q5"/>
    <mergeCell ref="A7:Q7"/>
    <mergeCell ref="A4:Q4"/>
    <mergeCell ref="A6:Q6"/>
    <mergeCell ref="O11:Q11"/>
    <mergeCell ref="S9:U9"/>
    <mergeCell ref="A3:Q3"/>
    <mergeCell ref="A9:A11"/>
    <mergeCell ref="B9:B11"/>
    <mergeCell ref="C9:I10"/>
    <mergeCell ref="N9:Q10"/>
    <mergeCell ref="D11:F11"/>
  </mergeCells>
  <phoneticPr fontId="3" type="noConversion"/>
  <printOptions horizontalCentered="1" verticalCentered="1"/>
  <pageMargins left="0.39370078740157483" right="1.5748031496062993" top="0.78740157480314965" bottom="0.78740157480314965" header="0.51181102362204722" footer="0.51181102362204722"/>
  <pageSetup paperSize="5" scale="85" orientation="landscape" horizontalDpi="4294967294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N35"/>
  <sheetViews>
    <sheetView topLeftCell="A13" zoomScale="85" workbookViewId="0">
      <selection activeCell="O25" sqref="O25"/>
    </sheetView>
  </sheetViews>
  <sheetFormatPr defaultRowHeight="15"/>
  <cols>
    <col min="1" max="1" width="5.7109375" style="17" customWidth="1"/>
    <col min="2" max="2" width="21.7109375" style="17" customWidth="1"/>
    <col min="3" max="9" width="14.7109375" style="2" customWidth="1"/>
  </cols>
  <sheetData>
    <row r="1" spans="1:14" ht="15.75">
      <c r="A1" s="113" t="s">
        <v>126</v>
      </c>
    </row>
    <row r="2" spans="1:14">
      <c r="A2" s="29" t="s">
        <v>127</v>
      </c>
      <c r="C2" s="3"/>
      <c r="D2" s="3"/>
      <c r="E2" s="3"/>
      <c r="F2" s="3"/>
      <c r="G2" s="3"/>
      <c r="H2" s="3"/>
      <c r="I2" s="3"/>
    </row>
    <row r="3" spans="1:14" s="17" customFormat="1" ht="15.75">
      <c r="A3" s="181" t="s">
        <v>87</v>
      </c>
      <c r="B3" s="181"/>
      <c r="C3" s="181"/>
      <c r="D3" s="181"/>
      <c r="E3" s="181"/>
      <c r="F3" s="181"/>
      <c r="G3" s="181"/>
      <c r="H3" s="181"/>
      <c r="I3" s="181"/>
    </row>
    <row r="4" spans="1:14" s="17" customFormat="1" ht="15.75">
      <c r="A4" s="181" t="s">
        <v>170</v>
      </c>
      <c r="B4" s="181"/>
      <c r="C4" s="181"/>
      <c r="D4" s="181"/>
      <c r="E4" s="181"/>
      <c r="F4" s="181"/>
      <c r="G4" s="181"/>
      <c r="H4" s="181"/>
      <c r="I4" s="181"/>
    </row>
    <row r="5" spans="1:14" s="17" customFormat="1" ht="15.75">
      <c r="A5" s="259" t="s">
        <v>131</v>
      </c>
      <c r="B5" s="259"/>
      <c r="C5" s="259"/>
      <c r="D5" s="259"/>
      <c r="E5" s="259"/>
      <c r="F5" s="259"/>
      <c r="G5" s="259"/>
      <c r="H5" s="259"/>
      <c r="I5" s="259"/>
      <c r="J5" s="31"/>
      <c r="K5" s="31"/>
      <c r="L5" s="31"/>
      <c r="M5" s="31"/>
      <c r="N5" s="31"/>
    </row>
    <row r="6" spans="1:14" s="17" customFormat="1" ht="15.75">
      <c r="A6" s="159" t="s">
        <v>20</v>
      </c>
      <c r="B6" s="159"/>
      <c r="C6" s="159"/>
      <c r="D6" s="159"/>
      <c r="E6" s="159"/>
      <c r="F6" s="159"/>
      <c r="G6" s="159"/>
      <c r="H6" s="159"/>
      <c r="I6" s="159"/>
      <c r="J6" s="31"/>
      <c r="K6" s="31"/>
      <c r="L6" s="31"/>
      <c r="M6" s="31"/>
      <c r="N6" s="31"/>
    </row>
    <row r="7" spans="1:14" s="17" customFormat="1" ht="15.75">
      <c r="A7" s="159" t="s">
        <v>175</v>
      </c>
      <c r="B7" s="159"/>
      <c r="C7" s="159"/>
      <c r="D7" s="159"/>
      <c r="E7" s="159"/>
      <c r="F7" s="159"/>
      <c r="G7" s="159"/>
      <c r="H7" s="159"/>
      <c r="I7" s="159"/>
      <c r="J7" s="31"/>
      <c r="K7" s="31"/>
      <c r="L7" s="31"/>
      <c r="M7" s="31"/>
      <c r="N7" s="31"/>
    </row>
    <row r="8" spans="1:14" ht="15.75" thickBot="1">
      <c r="A8" s="28"/>
      <c r="B8" s="28"/>
      <c r="D8" s="4"/>
      <c r="E8" s="4"/>
      <c r="F8" s="4"/>
      <c r="G8" s="4"/>
      <c r="H8" s="4"/>
      <c r="I8" s="4"/>
    </row>
    <row r="9" spans="1:14" ht="17.25" customHeight="1">
      <c r="A9" s="264" t="s">
        <v>90</v>
      </c>
      <c r="B9" s="164" t="s">
        <v>92</v>
      </c>
      <c r="C9" s="261" t="s">
        <v>143</v>
      </c>
      <c r="D9" s="262"/>
      <c r="E9" s="262"/>
      <c r="F9" s="262"/>
      <c r="G9" s="262"/>
      <c r="H9" s="262"/>
      <c r="I9" s="263"/>
      <c r="J9" s="260"/>
    </row>
    <row r="10" spans="1:14" ht="29.25" customHeight="1">
      <c r="A10" s="265"/>
      <c r="B10" s="165"/>
      <c r="C10" s="179" t="s">
        <v>155</v>
      </c>
      <c r="D10" s="160" t="s">
        <v>55</v>
      </c>
      <c r="E10" s="161"/>
      <c r="F10" s="162"/>
      <c r="G10" s="160" t="s">
        <v>56</v>
      </c>
      <c r="H10" s="161"/>
      <c r="I10" s="162"/>
      <c r="J10" s="260"/>
    </row>
    <row r="11" spans="1:14" ht="15" customHeight="1">
      <c r="A11" s="266"/>
      <c r="B11" s="166"/>
      <c r="C11" s="180"/>
      <c r="D11" s="58" t="s">
        <v>163</v>
      </c>
      <c r="E11" s="58" t="s">
        <v>164</v>
      </c>
      <c r="F11" s="58" t="s">
        <v>165</v>
      </c>
      <c r="G11" s="58" t="s">
        <v>163</v>
      </c>
      <c r="H11" s="58" t="s">
        <v>164</v>
      </c>
      <c r="I11" s="106" t="s">
        <v>165</v>
      </c>
      <c r="J11" s="260"/>
      <c r="L11" s="56"/>
    </row>
    <row r="12" spans="1:14" ht="15" customHeight="1">
      <c r="A12" s="59">
        <v>1</v>
      </c>
      <c r="B12" s="40">
        <v>3</v>
      </c>
      <c r="C12" s="40">
        <v>4</v>
      </c>
      <c r="D12" s="40">
        <v>5</v>
      </c>
      <c r="E12" s="40">
        <v>6</v>
      </c>
      <c r="F12" s="40">
        <v>7</v>
      </c>
      <c r="G12" s="40">
        <v>8</v>
      </c>
      <c r="H12" s="40">
        <v>9</v>
      </c>
      <c r="I12" s="7">
        <v>10</v>
      </c>
    </row>
    <row r="13" spans="1:14">
      <c r="A13" s="139">
        <f>'[1]1'!A12</f>
        <v>1</v>
      </c>
      <c r="B13" s="139" t="str">
        <f>'[1]6'!C11</f>
        <v>Sumbermalang</v>
      </c>
      <c r="C13" s="45">
        <v>20491</v>
      </c>
      <c r="D13" s="45">
        <f>[4]MASKIN!H13</f>
        <v>4553</v>
      </c>
      <c r="E13" s="45">
        <f>[3]MASKIN!H13</f>
        <v>4553</v>
      </c>
      <c r="F13" s="45">
        <f>D13-E13</f>
        <v>0</v>
      </c>
      <c r="G13" s="45">
        <f>[4]MASKIN!P13</f>
        <v>724</v>
      </c>
      <c r="H13" s="45">
        <f>[3]MASKIN!P13</f>
        <v>724</v>
      </c>
      <c r="I13" s="45">
        <f>G13-H13</f>
        <v>0</v>
      </c>
    </row>
    <row r="14" spans="1:14">
      <c r="A14" s="139">
        <f>'[1]1'!A13</f>
        <v>2</v>
      </c>
      <c r="B14" s="153" t="str">
        <f>'[1]6'!C12</f>
        <v>Jatibanteng</v>
      </c>
      <c r="C14" s="45">
        <v>13751</v>
      </c>
      <c r="D14" s="45">
        <f>[4]MASKIN!H14</f>
        <v>2908</v>
      </c>
      <c r="E14" s="45">
        <f>[3]MASKIN!H14</f>
        <v>991</v>
      </c>
      <c r="F14" s="151">
        <f t="shared" ref="F14:F30" si="0">D14-E14</f>
        <v>1917</v>
      </c>
      <c r="G14" s="45">
        <f>[4]MASKIN!P14</f>
        <v>69</v>
      </c>
      <c r="H14" s="45">
        <f>[3]MASKIN!P14</f>
        <v>69</v>
      </c>
      <c r="I14" s="45">
        <f t="shared" ref="I14:I30" si="1">G14-H14</f>
        <v>0</v>
      </c>
    </row>
    <row r="15" spans="1:14">
      <c r="A15" s="139">
        <f>'[1]1'!A14</f>
        <v>3</v>
      </c>
      <c r="B15" s="153" t="str">
        <f>'[1]6'!C13</f>
        <v>Banyuglugur</v>
      </c>
      <c r="C15" s="45">
        <v>12520</v>
      </c>
      <c r="D15" s="45">
        <f>[4]MASKIN!H15</f>
        <v>6109</v>
      </c>
      <c r="E15" s="45">
        <f>[3]MASKIN!H15</f>
        <v>6385</v>
      </c>
      <c r="F15" s="151">
        <f t="shared" si="0"/>
        <v>-276</v>
      </c>
      <c r="G15" s="45">
        <f>[4]MASKIN!P15</f>
        <v>129</v>
      </c>
      <c r="H15" s="45">
        <f>[3]MASKIN!P15</f>
        <v>122</v>
      </c>
      <c r="I15" s="151">
        <f t="shared" si="1"/>
        <v>7</v>
      </c>
    </row>
    <row r="16" spans="1:14">
      <c r="A16" s="139">
        <f>'[1]1'!A15</f>
        <v>4</v>
      </c>
      <c r="B16" s="153" t="str">
        <f>'[1]6'!C14</f>
        <v>Besuki</v>
      </c>
      <c r="C16" s="45">
        <v>27429</v>
      </c>
      <c r="D16" s="45">
        <f>[4]MASKIN!H16</f>
        <v>4890</v>
      </c>
      <c r="E16" s="45">
        <f>[3]MASKIN!H16</f>
        <v>3083</v>
      </c>
      <c r="F16" s="151">
        <f t="shared" si="0"/>
        <v>1807</v>
      </c>
      <c r="G16" s="45">
        <f>[4]MASKIN!P16</f>
        <v>4370</v>
      </c>
      <c r="H16" s="45">
        <f>[3]MASKIN!P16</f>
        <v>3063</v>
      </c>
      <c r="I16" s="151">
        <f t="shared" si="1"/>
        <v>1307</v>
      </c>
    </row>
    <row r="17" spans="1:9">
      <c r="A17" s="139">
        <f>'[1]1'!A16</f>
        <v>5</v>
      </c>
      <c r="B17" s="153" t="str">
        <f>'[1]6'!C15</f>
        <v>Suboh</v>
      </c>
      <c r="C17" s="45">
        <v>18420</v>
      </c>
      <c r="D17" s="45">
        <f>[4]MASKIN!H17</f>
        <v>6118</v>
      </c>
      <c r="E17" s="45">
        <f>[3]MASKIN!H17</f>
        <v>0</v>
      </c>
      <c r="F17" s="151">
        <f t="shared" si="0"/>
        <v>6118</v>
      </c>
      <c r="G17" s="45">
        <f>[4]MASKIN!P17</f>
        <v>490</v>
      </c>
      <c r="H17" s="45">
        <f>[3]MASKIN!P17</f>
        <v>764</v>
      </c>
      <c r="I17" s="151">
        <f t="shared" si="1"/>
        <v>-274</v>
      </c>
    </row>
    <row r="18" spans="1:9">
      <c r="A18" s="139">
        <f>'[1]1'!A17</f>
        <v>6</v>
      </c>
      <c r="B18" s="153" t="str">
        <f>'[1]6'!C16</f>
        <v>Mlandingan</v>
      </c>
      <c r="C18" s="45">
        <v>12447</v>
      </c>
      <c r="D18" s="45">
        <f>[4]MASKIN!H18</f>
        <v>3162</v>
      </c>
      <c r="E18" s="45">
        <f>[3]MASKIN!H18</f>
        <v>1081</v>
      </c>
      <c r="F18" s="151">
        <f t="shared" si="0"/>
        <v>2081</v>
      </c>
      <c r="G18" s="45">
        <f>[4]MASKIN!P18</f>
        <v>124</v>
      </c>
      <c r="H18" s="45">
        <f>[3]MASKIN!P18</f>
        <v>124</v>
      </c>
      <c r="I18" s="45">
        <f t="shared" si="1"/>
        <v>0</v>
      </c>
    </row>
    <row r="19" spans="1:9">
      <c r="A19" s="139">
        <f>'[1]1'!A18</f>
        <v>7</v>
      </c>
      <c r="B19" s="153" t="str">
        <f>'[1]6'!C17</f>
        <v>Bungatan</v>
      </c>
      <c r="C19" s="45">
        <v>12557</v>
      </c>
      <c r="D19" s="45">
        <f>[4]MASKIN!H19</f>
        <v>3417</v>
      </c>
      <c r="E19" s="45">
        <f>[3]MASKIN!H19</f>
        <v>4389</v>
      </c>
      <c r="F19" s="151">
        <f t="shared" si="0"/>
        <v>-972</v>
      </c>
      <c r="G19" s="45">
        <f>[4]MASKIN!P19</f>
        <v>650</v>
      </c>
      <c r="H19" s="45">
        <f>[3]MASKIN!P19</f>
        <v>414</v>
      </c>
      <c r="I19" s="151">
        <f t="shared" si="1"/>
        <v>236</v>
      </c>
    </row>
    <row r="20" spans="1:9">
      <c r="A20" s="139">
        <f>'[1]1'!A19</f>
        <v>8</v>
      </c>
      <c r="B20" s="139" t="str">
        <f>'[1]6'!C18</f>
        <v>Kendit</v>
      </c>
      <c r="C20" s="45">
        <v>8677</v>
      </c>
      <c r="D20" s="45">
        <f>[4]MASKIN!H20</f>
        <v>3585</v>
      </c>
      <c r="E20" s="45">
        <f>[3]MASKIN!H20</f>
        <v>3585</v>
      </c>
      <c r="F20" s="45">
        <f t="shared" si="0"/>
        <v>0</v>
      </c>
      <c r="G20" s="45">
        <f>[4]MASKIN!P20</f>
        <v>114</v>
      </c>
      <c r="H20" s="45">
        <f>[3]MASKIN!P20</f>
        <v>114</v>
      </c>
      <c r="I20" s="45">
        <f t="shared" si="1"/>
        <v>0</v>
      </c>
    </row>
    <row r="21" spans="1:9">
      <c r="A21" s="139">
        <f>'[1]1'!A20</f>
        <v>9</v>
      </c>
      <c r="B21" s="153" t="str">
        <f>'[1]6'!C19</f>
        <v>Panarukan</v>
      </c>
      <c r="C21" s="45">
        <v>13397</v>
      </c>
      <c r="D21" s="45">
        <f>[4]MASKIN!H21</f>
        <v>1026</v>
      </c>
      <c r="E21" s="45">
        <f>[3]MASKIN!H21</f>
        <v>626</v>
      </c>
      <c r="F21" s="151">
        <f t="shared" si="0"/>
        <v>400</v>
      </c>
      <c r="G21" s="45">
        <f>[4]MASKIN!P21</f>
        <v>284</v>
      </c>
      <c r="H21" s="45">
        <f>[3]MASKIN!P21</f>
        <v>214</v>
      </c>
      <c r="I21" s="151">
        <f t="shared" si="1"/>
        <v>70</v>
      </c>
    </row>
    <row r="22" spans="1:9">
      <c r="A22" s="139">
        <f>'[1]1'!A21</f>
        <v>10</v>
      </c>
      <c r="B22" s="139" t="str">
        <f>'[1]6'!C20</f>
        <v>Situbondo</v>
      </c>
      <c r="C22" s="45">
        <v>9991</v>
      </c>
      <c r="D22" s="45">
        <f>[4]MASKIN!H22</f>
        <v>2661</v>
      </c>
      <c r="E22" s="45">
        <f>[3]MASKIN!H22</f>
        <v>2661</v>
      </c>
      <c r="F22" s="45">
        <f t="shared" si="0"/>
        <v>0</v>
      </c>
      <c r="G22" s="45">
        <f>[4]MASKIN!P22</f>
        <v>171</v>
      </c>
      <c r="H22" s="45">
        <f>[3]MASKIN!P22</f>
        <v>171</v>
      </c>
      <c r="I22" s="45">
        <f t="shared" si="1"/>
        <v>0</v>
      </c>
    </row>
    <row r="23" spans="1:9">
      <c r="A23" s="139">
        <f>'[1]1'!A22</f>
        <v>11</v>
      </c>
      <c r="B23" s="153" t="str">
        <f>'[1]6'!C21</f>
        <v>Mangaran</v>
      </c>
      <c r="C23" s="45">
        <v>16581</v>
      </c>
      <c r="D23" s="45">
        <f>[4]MASKIN!H23</f>
        <v>5898</v>
      </c>
      <c r="E23" s="45">
        <f>[3]MASKIN!H23</f>
        <v>5925</v>
      </c>
      <c r="F23" s="151">
        <f t="shared" si="0"/>
        <v>-27</v>
      </c>
      <c r="G23" s="45">
        <f>[4]MASKIN!P23</f>
        <v>125</v>
      </c>
      <c r="H23" s="45">
        <f>[3]MASKIN!P23</f>
        <v>125</v>
      </c>
      <c r="I23" s="45">
        <f t="shared" si="1"/>
        <v>0</v>
      </c>
    </row>
    <row r="24" spans="1:9">
      <c r="A24" s="139">
        <f>'[1]1'!A23</f>
        <v>12</v>
      </c>
      <c r="B24" s="153" t="str">
        <f>'[1]6'!C22</f>
        <v>Panji</v>
      </c>
      <c r="C24" s="45">
        <v>21895</v>
      </c>
      <c r="D24" s="45">
        <f>[4]MASKIN!H24</f>
        <v>8660</v>
      </c>
      <c r="E24" s="45">
        <f>[3]MASKIN!H24</f>
        <v>8660</v>
      </c>
      <c r="F24" s="45">
        <f t="shared" si="0"/>
        <v>0</v>
      </c>
      <c r="G24" s="45">
        <f>[4]MASKIN!P24</f>
        <v>1102</v>
      </c>
      <c r="H24" s="45">
        <f>[3]MASKIN!P24</f>
        <v>1098</v>
      </c>
      <c r="I24" s="151">
        <f t="shared" si="1"/>
        <v>4</v>
      </c>
    </row>
    <row r="25" spans="1:9">
      <c r="A25" s="139">
        <f>'[1]1'!A24</f>
        <v>13</v>
      </c>
      <c r="B25" s="153" t="str">
        <f>'[1]6'!C23</f>
        <v>Kapongan</v>
      </c>
      <c r="C25" s="45">
        <v>14135</v>
      </c>
      <c r="D25" s="45">
        <f>[4]MASKIN!H25</f>
        <v>5805</v>
      </c>
      <c r="E25" s="45">
        <f>[3]MASKIN!H25</f>
        <v>6094</v>
      </c>
      <c r="F25" s="151">
        <f t="shared" si="0"/>
        <v>-289</v>
      </c>
      <c r="G25" s="45">
        <f>[4]MASKIN!P25</f>
        <v>1739</v>
      </c>
      <c r="H25" s="45">
        <f>[3]MASKIN!P25</f>
        <v>936</v>
      </c>
      <c r="I25" s="151">
        <f t="shared" si="1"/>
        <v>803</v>
      </c>
    </row>
    <row r="26" spans="1:9">
      <c r="A26" s="139">
        <f>'[1]1'!A25</f>
        <v>14</v>
      </c>
      <c r="B26" s="153" t="str">
        <f>'[1]6'!C24</f>
        <v>Arjasa</v>
      </c>
      <c r="C26" s="45">
        <v>16510</v>
      </c>
      <c r="D26" s="45">
        <f>[4]MASKIN!H26</f>
        <v>2068</v>
      </c>
      <c r="E26" s="45">
        <f>[3]MASKIN!H26</f>
        <v>0</v>
      </c>
      <c r="F26" s="151">
        <f t="shared" si="0"/>
        <v>2068</v>
      </c>
      <c r="G26" s="45">
        <f>[4]MASKIN!P26</f>
        <v>687</v>
      </c>
      <c r="H26" s="45">
        <f>[3]MASKIN!P26</f>
        <v>470</v>
      </c>
      <c r="I26" s="151">
        <f t="shared" si="1"/>
        <v>217</v>
      </c>
    </row>
    <row r="27" spans="1:9">
      <c r="A27" s="139">
        <f>'[1]1'!A26</f>
        <v>15</v>
      </c>
      <c r="B27" s="153" t="str">
        <f>'[1]6'!C25</f>
        <v>Jangkar</v>
      </c>
      <c r="C27" s="45">
        <v>11546</v>
      </c>
      <c r="D27" s="45">
        <f>[4]MASKIN!H27</f>
        <v>2649</v>
      </c>
      <c r="E27" s="45">
        <f>[3]MASKIN!H27</f>
        <v>2649</v>
      </c>
      <c r="F27" s="45">
        <f t="shared" si="0"/>
        <v>0</v>
      </c>
      <c r="G27" s="45">
        <f>[4]MASKIN!P27</f>
        <v>803</v>
      </c>
      <c r="H27" s="45">
        <f>[3]MASKIN!P27</f>
        <v>844</v>
      </c>
      <c r="I27" s="151">
        <f t="shared" si="1"/>
        <v>-41</v>
      </c>
    </row>
    <row r="28" spans="1:9">
      <c r="A28" s="139">
        <f>'[1]1'!A27</f>
        <v>16</v>
      </c>
      <c r="B28" s="153" t="str">
        <f>'[1]6'!C26</f>
        <v>Asembagus</v>
      </c>
      <c r="C28" s="45">
        <v>15664</v>
      </c>
      <c r="D28" s="45">
        <f>[4]MASKIN!H28</f>
        <v>5318</v>
      </c>
      <c r="E28" s="45">
        <f>[3]MASKIN!H28</f>
        <v>0</v>
      </c>
      <c r="F28" s="151">
        <f t="shared" si="0"/>
        <v>5318</v>
      </c>
      <c r="G28" s="45">
        <f>[4]MASKIN!P28</f>
        <v>495</v>
      </c>
      <c r="H28" s="45">
        <f>[3]MASKIN!P28</f>
        <v>441</v>
      </c>
      <c r="I28" s="151">
        <f t="shared" si="1"/>
        <v>54</v>
      </c>
    </row>
    <row r="29" spans="1:9">
      <c r="A29" s="139">
        <f>'[1]1'!A28</f>
        <v>17</v>
      </c>
      <c r="B29" s="153" t="str">
        <f>'[1]6'!C27</f>
        <v>Banyuputih</v>
      </c>
      <c r="C29" s="45">
        <v>20368</v>
      </c>
      <c r="D29" s="45">
        <f>[4]MASKIN!H29</f>
        <v>2157</v>
      </c>
      <c r="E29" s="45">
        <f>[3]MASKIN!H29</f>
        <v>1328</v>
      </c>
      <c r="F29" s="151">
        <f t="shared" si="0"/>
        <v>829</v>
      </c>
      <c r="G29" s="45">
        <f>[4]MASKIN!P29</f>
        <v>8189</v>
      </c>
      <c r="H29" s="45">
        <f>[3]MASKIN!P29</f>
        <v>275</v>
      </c>
      <c r="I29" s="151">
        <f t="shared" si="1"/>
        <v>7914</v>
      </c>
    </row>
    <row r="30" spans="1:9">
      <c r="A30" s="139">
        <v>18</v>
      </c>
      <c r="B30" s="139" t="s">
        <v>147</v>
      </c>
      <c r="C30" s="45">
        <v>0</v>
      </c>
      <c r="D30" s="45"/>
      <c r="E30" s="45"/>
      <c r="F30" s="45">
        <f t="shared" si="0"/>
        <v>0</v>
      </c>
      <c r="G30" s="45"/>
      <c r="H30" s="45"/>
      <c r="I30" s="45">
        <f t="shared" si="1"/>
        <v>0</v>
      </c>
    </row>
    <row r="31" spans="1:9" ht="15.75" thickBot="1">
      <c r="A31" s="60" t="s">
        <v>101</v>
      </c>
      <c r="B31" s="13"/>
      <c r="C31" s="57">
        <f>SUM(C13:C30)</f>
        <v>266379</v>
      </c>
      <c r="D31" s="57">
        <f>SUM(D13:D30)</f>
        <v>70984</v>
      </c>
      <c r="E31" s="57">
        <f>SUM(E13:E30)</f>
        <v>52010</v>
      </c>
      <c r="F31" s="57">
        <f>D31-E31</f>
        <v>18974</v>
      </c>
      <c r="G31" s="57">
        <f>SUM(G13:G30)</f>
        <v>20265</v>
      </c>
      <c r="H31" s="57">
        <f>SUM(H13:H30)</f>
        <v>9968</v>
      </c>
      <c r="I31" s="14">
        <f>G31-H31</f>
        <v>10297</v>
      </c>
    </row>
    <row r="32" spans="1:9">
      <c r="A32" s="4"/>
      <c r="B32" s="49"/>
      <c r="G32" s="63"/>
    </row>
    <row r="33" spans="1:2">
      <c r="A33" s="17" t="s">
        <v>150</v>
      </c>
      <c r="B33" s="28"/>
    </row>
    <row r="34" spans="1:2">
      <c r="A34" s="108"/>
      <c r="B34" s="17" t="s">
        <v>187</v>
      </c>
    </row>
    <row r="35" spans="1:2">
      <c r="B35" s="17" t="s">
        <v>188</v>
      </c>
    </row>
  </sheetData>
  <mergeCells count="12">
    <mergeCell ref="J9:J11"/>
    <mergeCell ref="A3:I3"/>
    <mergeCell ref="D10:F10"/>
    <mergeCell ref="C9:I9"/>
    <mergeCell ref="A9:A11"/>
    <mergeCell ref="B9:B11"/>
    <mergeCell ref="C10:C11"/>
    <mergeCell ref="A5:I5"/>
    <mergeCell ref="A6:I6"/>
    <mergeCell ref="A7:I7"/>
    <mergeCell ref="A4:I4"/>
    <mergeCell ref="G10:I10"/>
  </mergeCells>
  <phoneticPr fontId="3" type="noConversion"/>
  <pageMargins left="1.7716535433070868" right="0.55118110236220474" top="0.78740157480314965" bottom="0.39370078740157483" header="0.51181102362204722" footer="0.51181102362204722"/>
  <pageSetup paperSize="5" scale="95" orientation="landscape" horizontalDpi="4294967294" vertic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L33"/>
  <sheetViews>
    <sheetView zoomScale="70" workbookViewId="0">
      <selection activeCell="D15" sqref="D15"/>
    </sheetView>
  </sheetViews>
  <sheetFormatPr defaultRowHeight="15"/>
  <cols>
    <col min="1" max="1" width="5.7109375" style="17" customWidth="1"/>
    <col min="2" max="2" width="21" style="17" customWidth="1"/>
    <col min="3" max="3" width="20.7109375" style="17" customWidth="1"/>
    <col min="4" max="5" width="15.7109375" style="17" customWidth="1"/>
    <col min="6" max="6" width="15.7109375" style="19" hidden="1" customWidth="1"/>
    <col min="7" max="8" width="15.7109375" style="17" customWidth="1"/>
    <col min="9" max="10" width="15.7109375" style="2" customWidth="1"/>
    <col min="11" max="16384" width="9.140625" style="17"/>
  </cols>
  <sheetData>
    <row r="1" spans="1:11" ht="15.75">
      <c r="A1" s="130" t="s">
        <v>137</v>
      </c>
    </row>
    <row r="3" spans="1:11" ht="15.75">
      <c r="A3" s="181" t="s">
        <v>16</v>
      </c>
      <c r="B3" s="181"/>
      <c r="C3" s="181"/>
      <c r="D3" s="181"/>
      <c r="E3" s="181"/>
      <c r="F3" s="181"/>
      <c r="G3" s="181"/>
      <c r="H3" s="181"/>
      <c r="I3" s="181"/>
      <c r="J3" s="181"/>
      <c r="K3" s="19"/>
    </row>
    <row r="4" spans="1:11" ht="15.75">
      <c r="A4" s="181" t="s">
        <v>170</v>
      </c>
      <c r="B4" s="181"/>
      <c r="C4" s="181"/>
      <c r="D4" s="181"/>
      <c r="E4" s="181"/>
      <c r="F4" s="181"/>
      <c r="G4" s="181"/>
      <c r="H4" s="181"/>
      <c r="I4" s="181"/>
      <c r="J4" s="181"/>
      <c r="K4" s="21"/>
    </row>
    <row r="5" spans="1:11" ht="15.75">
      <c r="A5" s="181" t="s">
        <v>131</v>
      </c>
      <c r="B5" s="181"/>
      <c r="C5" s="181"/>
      <c r="D5" s="181"/>
      <c r="E5" s="181"/>
      <c r="F5" s="181"/>
      <c r="G5" s="181"/>
      <c r="H5" s="181"/>
      <c r="I5" s="181"/>
      <c r="J5" s="181"/>
      <c r="K5" s="21"/>
    </row>
    <row r="6" spans="1:11" ht="15.75">
      <c r="A6" s="200" t="s">
        <v>20</v>
      </c>
      <c r="B6" s="200"/>
      <c r="C6" s="200"/>
      <c r="D6" s="200"/>
      <c r="E6" s="200"/>
      <c r="F6" s="200"/>
      <c r="G6" s="200"/>
      <c r="H6" s="200"/>
      <c r="I6" s="200"/>
      <c r="J6" s="200"/>
      <c r="K6" s="21"/>
    </row>
    <row r="7" spans="1:11" ht="15.75">
      <c r="A7" s="200" t="s">
        <v>175</v>
      </c>
      <c r="B7" s="200"/>
      <c r="C7" s="200"/>
      <c r="D7" s="200"/>
      <c r="E7" s="200"/>
      <c r="F7" s="200"/>
      <c r="G7" s="200"/>
      <c r="H7" s="200"/>
      <c r="I7" s="200"/>
      <c r="J7" s="200"/>
      <c r="K7" s="21"/>
    </row>
    <row r="8" spans="1:11" ht="15.75" thickBot="1">
      <c r="A8" s="28"/>
      <c r="B8" s="28"/>
      <c r="C8" s="28"/>
      <c r="D8" s="28"/>
      <c r="E8" s="28"/>
      <c r="F8" s="21"/>
      <c r="G8" s="28"/>
      <c r="H8" s="28"/>
      <c r="I8" s="4"/>
      <c r="J8" s="4"/>
      <c r="K8" s="28"/>
    </row>
    <row r="9" spans="1:11" ht="18" customHeight="1">
      <c r="A9" s="164" t="s">
        <v>90</v>
      </c>
      <c r="B9" s="164" t="s">
        <v>92</v>
      </c>
      <c r="C9" s="164" t="s">
        <v>107</v>
      </c>
      <c r="D9" s="268" t="s">
        <v>135</v>
      </c>
      <c r="E9" s="269"/>
      <c r="F9" s="269"/>
      <c r="G9" s="269"/>
      <c r="H9" s="269"/>
      <c r="I9" s="269"/>
      <c r="J9" s="270"/>
      <c r="K9" s="28"/>
    </row>
    <row r="10" spans="1:11">
      <c r="A10" s="166"/>
      <c r="B10" s="166"/>
      <c r="C10" s="166"/>
      <c r="D10" s="267" t="s">
        <v>162</v>
      </c>
      <c r="E10" s="267"/>
      <c r="F10" s="267"/>
      <c r="G10" s="267"/>
      <c r="H10" s="267" t="s">
        <v>136</v>
      </c>
      <c r="I10" s="267"/>
      <c r="J10" s="267"/>
    </row>
    <row r="11" spans="1:11">
      <c r="A11" s="85"/>
      <c r="B11" s="85"/>
      <c r="C11" s="85"/>
      <c r="D11" s="85" t="s">
        <v>163</v>
      </c>
      <c r="E11" s="106" t="s">
        <v>164</v>
      </c>
      <c r="F11" s="8" t="s">
        <v>81</v>
      </c>
      <c r="G11" s="132" t="s">
        <v>165</v>
      </c>
      <c r="H11" s="85" t="s">
        <v>163</v>
      </c>
      <c r="I11" s="106" t="s">
        <v>164</v>
      </c>
      <c r="J11" s="131" t="s">
        <v>165</v>
      </c>
    </row>
    <row r="12" spans="1:1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1">
      <c r="A13" s="139">
        <f>'[1]6'!A11</f>
        <v>1</v>
      </c>
      <c r="B13" s="153" t="str">
        <f>'[1]6'!C11</f>
        <v>Sumbermalang</v>
      </c>
      <c r="C13" s="45">
        <f>UCI!C13</f>
        <v>9</v>
      </c>
      <c r="D13" s="45">
        <f>[4]KLB!N12</f>
        <v>0</v>
      </c>
      <c r="E13" s="45">
        <f>[3]KLB!N12</f>
        <v>1</v>
      </c>
      <c r="F13" s="145"/>
      <c r="G13" s="151">
        <f>D13-E13</f>
        <v>-1</v>
      </c>
      <c r="H13" s="45">
        <f>[4]KLB!O12</f>
        <v>0</v>
      </c>
      <c r="I13" s="45">
        <f>[3]KLB!O12</f>
        <v>1</v>
      </c>
      <c r="J13" s="151">
        <f>H13-I13</f>
        <v>-1</v>
      </c>
    </row>
    <row r="14" spans="1:11">
      <c r="A14" s="139">
        <f>'[1]6'!A12</f>
        <v>2</v>
      </c>
      <c r="B14" s="153" t="str">
        <f>'[1]6'!C12</f>
        <v>Jatibanteng</v>
      </c>
      <c r="C14" s="45">
        <f>UCI!C14</f>
        <v>8</v>
      </c>
      <c r="D14" s="45">
        <f>[4]KLB!N13</f>
        <v>1</v>
      </c>
      <c r="E14" s="45">
        <f>[3]KLB!N13</f>
        <v>0</v>
      </c>
      <c r="F14" s="145"/>
      <c r="G14" s="151">
        <f t="shared" ref="G14:G29" si="0">D14-E14</f>
        <v>1</v>
      </c>
      <c r="H14" s="45">
        <f>[4]KLB!O13</f>
        <v>1</v>
      </c>
      <c r="I14" s="45">
        <f>[3]KLB!O13</f>
        <v>0</v>
      </c>
      <c r="J14" s="45">
        <f t="shared" ref="J14:J29" si="1">H14-I14</f>
        <v>1</v>
      </c>
    </row>
    <row r="15" spans="1:11">
      <c r="A15" s="139">
        <f>'[1]6'!A13</f>
        <v>3</v>
      </c>
      <c r="B15" s="139" t="str">
        <f>'[1]6'!C13</f>
        <v>Banyuglugur</v>
      </c>
      <c r="C15" s="45">
        <f>UCI!C15</f>
        <v>7</v>
      </c>
      <c r="D15" s="45">
        <f>[4]KLB!N14</f>
        <v>0</v>
      </c>
      <c r="E15" s="45">
        <f>[3]KLB!N14</f>
        <v>0</v>
      </c>
      <c r="F15" s="145"/>
      <c r="G15" s="45">
        <f t="shared" si="0"/>
        <v>0</v>
      </c>
      <c r="H15" s="45">
        <f>[4]KLB!O14</f>
        <v>0</v>
      </c>
      <c r="I15" s="45">
        <f>[3]KLB!O14</f>
        <v>0</v>
      </c>
      <c r="J15" s="45">
        <f t="shared" si="1"/>
        <v>0</v>
      </c>
    </row>
    <row r="16" spans="1:11">
      <c r="A16" s="139">
        <f>'[1]6'!A14</f>
        <v>4</v>
      </c>
      <c r="B16" s="153" t="str">
        <f>'[1]6'!C14</f>
        <v>Besuki</v>
      </c>
      <c r="C16" s="45">
        <f>UCI!C16</f>
        <v>10</v>
      </c>
      <c r="D16" s="45">
        <f>[4]KLB!N15</f>
        <v>0</v>
      </c>
      <c r="E16" s="45">
        <f>[3]KLB!N15</f>
        <v>4</v>
      </c>
      <c r="F16" s="145"/>
      <c r="G16" s="151">
        <f t="shared" si="0"/>
        <v>-4</v>
      </c>
      <c r="H16" s="45">
        <f>[4]KLB!O15</f>
        <v>0</v>
      </c>
      <c r="I16" s="45">
        <f>[3]KLB!O15</f>
        <v>4</v>
      </c>
      <c r="J16" s="151">
        <f t="shared" si="1"/>
        <v>-4</v>
      </c>
    </row>
    <row r="17" spans="1:12">
      <c r="A17" s="139">
        <f>'[1]6'!A15</f>
        <v>5</v>
      </c>
      <c r="B17" s="139" t="str">
        <f>'[1]6'!C15</f>
        <v>Suboh</v>
      </c>
      <c r="C17" s="45">
        <f>UCI!C17</f>
        <v>8</v>
      </c>
      <c r="D17" s="45">
        <f>[4]KLB!N16</f>
        <v>0</v>
      </c>
      <c r="E17" s="45">
        <f>[3]KLB!N16</f>
        <v>0</v>
      </c>
      <c r="F17" s="145"/>
      <c r="G17" s="45">
        <f t="shared" si="0"/>
        <v>0</v>
      </c>
      <c r="H17" s="45">
        <f>[4]KLB!O16</f>
        <v>0</v>
      </c>
      <c r="I17" s="45">
        <f>[3]KLB!O16</f>
        <v>0</v>
      </c>
      <c r="J17" s="45">
        <f t="shared" si="1"/>
        <v>0</v>
      </c>
    </row>
    <row r="18" spans="1:12">
      <c r="A18" s="139">
        <f>'[1]6'!A16</f>
        <v>6</v>
      </c>
      <c r="B18" s="153" t="str">
        <f>'[1]6'!C16</f>
        <v>Mlandingan</v>
      </c>
      <c r="C18" s="45">
        <f>UCI!C18</f>
        <v>7</v>
      </c>
      <c r="D18" s="45">
        <f>[4]KLB!N17</f>
        <v>0</v>
      </c>
      <c r="E18" s="45">
        <f>[3]KLB!N17</f>
        <v>2</v>
      </c>
      <c r="F18" s="145"/>
      <c r="G18" s="151">
        <f t="shared" si="0"/>
        <v>-2</v>
      </c>
      <c r="H18" s="45">
        <f>[4]KLB!O17</f>
        <v>0</v>
      </c>
      <c r="I18" s="45">
        <f>[3]KLB!O17</f>
        <v>2</v>
      </c>
      <c r="J18" s="151">
        <f t="shared" si="1"/>
        <v>-2</v>
      </c>
    </row>
    <row r="19" spans="1:12">
      <c r="A19" s="139">
        <f>'[1]6'!A17</f>
        <v>7</v>
      </c>
      <c r="B19" s="139" t="str">
        <f>'[1]6'!C17</f>
        <v>Bungatan</v>
      </c>
      <c r="C19" s="45">
        <f>UCI!C19</f>
        <v>7</v>
      </c>
      <c r="D19" s="45">
        <f>[4]KLB!N18</f>
        <v>0</v>
      </c>
      <c r="E19" s="45">
        <f>[3]KLB!N18</f>
        <v>0</v>
      </c>
      <c r="F19" s="145"/>
      <c r="G19" s="45">
        <f t="shared" si="0"/>
        <v>0</v>
      </c>
      <c r="H19" s="45">
        <f>[4]KLB!O18</f>
        <v>0</v>
      </c>
      <c r="I19" s="45">
        <f>[3]KLB!O18</f>
        <v>0</v>
      </c>
      <c r="J19" s="45">
        <f t="shared" si="1"/>
        <v>0</v>
      </c>
    </row>
    <row r="20" spans="1:12">
      <c r="A20" s="139">
        <f>'[1]6'!A18</f>
        <v>8</v>
      </c>
      <c r="B20" s="139" t="str">
        <f>'[1]6'!C18</f>
        <v>Kendit</v>
      </c>
      <c r="C20" s="45">
        <f>UCI!C20</f>
        <v>7</v>
      </c>
      <c r="D20" s="45">
        <f>[4]KLB!N19</f>
        <v>0</v>
      </c>
      <c r="E20" s="45">
        <f>[3]KLB!N19</f>
        <v>0</v>
      </c>
      <c r="F20" s="145"/>
      <c r="G20" s="45">
        <f t="shared" si="0"/>
        <v>0</v>
      </c>
      <c r="H20" s="45">
        <f>[4]KLB!O19</f>
        <v>0</v>
      </c>
      <c r="I20" s="45">
        <f>[3]KLB!O19</f>
        <v>0</v>
      </c>
      <c r="J20" s="45">
        <f t="shared" si="1"/>
        <v>0</v>
      </c>
      <c r="K20" s="142"/>
      <c r="L20" s="96"/>
    </row>
    <row r="21" spans="1:12">
      <c r="A21" s="139">
        <f>'[1]6'!A19</f>
        <v>9</v>
      </c>
      <c r="B21" s="153" t="str">
        <f>'[1]6'!C19</f>
        <v>Panarukan</v>
      </c>
      <c r="C21" s="45">
        <f>UCI!C21</f>
        <v>8</v>
      </c>
      <c r="D21" s="45">
        <f>[4]KLB!N20</f>
        <v>1</v>
      </c>
      <c r="E21" s="45">
        <f>[3]KLB!N20</f>
        <v>4</v>
      </c>
      <c r="F21" s="145"/>
      <c r="G21" s="151">
        <f t="shared" si="0"/>
        <v>-3</v>
      </c>
      <c r="H21" s="45">
        <f>[4]KLB!O20</f>
        <v>1</v>
      </c>
      <c r="I21" s="45">
        <f>[3]KLB!O20</f>
        <v>4</v>
      </c>
      <c r="J21" s="151">
        <f t="shared" si="1"/>
        <v>-3</v>
      </c>
      <c r="K21" s="142"/>
      <c r="L21" s="96"/>
    </row>
    <row r="22" spans="1:12">
      <c r="A22" s="139">
        <f>'[1]6'!A20</f>
        <v>10</v>
      </c>
      <c r="B22" s="139" t="str">
        <f>'[1]6'!C20</f>
        <v>Situbondo</v>
      </c>
      <c r="C22" s="45">
        <f>UCI!C22</f>
        <v>6</v>
      </c>
      <c r="D22" s="45">
        <f>[4]KLB!N21</f>
        <v>0</v>
      </c>
      <c r="E22" s="45">
        <f>[3]KLB!N21</f>
        <v>0</v>
      </c>
      <c r="F22" s="145"/>
      <c r="G22" s="45">
        <f t="shared" si="0"/>
        <v>0</v>
      </c>
      <c r="H22" s="45">
        <f>[4]KLB!O21</f>
        <v>0</v>
      </c>
      <c r="I22" s="45">
        <f>[3]KLB!O21</f>
        <v>0</v>
      </c>
      <c r="J22" s="45">
        <f t="shared" si="1"/>
        <v>0</v>
      </c>
      <c r="K22" s="142"/>
      <c r="L22" s="96"/>
    </row>
    <row r="23" spans="1:12">
      <c r="A23" s="139">
        <f>'[1]6'!A21</f>
        <v>11</v>
      </c>
      <c r="B23" s="139" t="str">
        <f>'[1]6'!C21</f>
        <v>Mangaran</v>
      </c>
      <c r="C23" s="45">
        <f>UCI!C23</f>
        <v>6</v>
      </c>
      <c r="D23" s="45">
        <f>[4]KLB!N22</f>
        <v>0</v>
      </c>
      <c r="E23" s="45">
        <f>[3]KLB!N22</f>
        <v>0</v>
      </c>
      <c r="F23" s="145"/>
      <c r="G23" s="45">
        <f t="shared" si="0"/>
        <v>0</v>
      </c>
      <c r="H23" s="45">
        <f>[4]KLB!O22</f>
        <v>0</v>
      </c>
      <c r="I23" s="45">
        <f>[3]KLB!O22</f>
        <v>0</v>
      </c>
      <c r="J23" s="45">
        <f t="shared" si="1"/>
        <v>0</v>
      </c>
    </row>
    <row r="24" spans="1:12">
      <c r="A24" s="139">
        <f>'[1]6'!A22</f>
        <v>12</v>
      </c>
      <c r="B24" s="139" t="str">
        <f>'[1]6'!C22</f>
        <v>Panji</v>
      </c>
      <c r="C24" s="45">
        <f>UCI!C24</f>
        <v>12</v>
      </c>
      <c r="D24" s="45">
        <f>[4]KLB!N23</f>
        <v>0</v>
      </c>
      <c r="E24" s="45">
        <f>[3]KLB!N23</f>
        <v>0</v>
      </c>
      <c r="F24" s="145"/>
      <c r="G24" s="45">
        <f t="shared" si="0"/>
        <v>0</v>
      </c>
      <c r="H24" s="45">
        <f>[4]KLB!O23</f>
        <v>0</v>
      </c>
      <c r="I24" s="45">
        <f>[3]KLB!O23</f>
        <v>0</v>
      </c>
      <c r="J24" s="45">
        <f t="shared" si="1"/>
        <v>0</v>
      </c>
    </row>
    <row r="25" spans="1:12">
      <c r="A25" s="139">
        <f>'[1]6'!A23</f>
        <v>13</v>
      </c>
      <c r="B25" s="139" t="str">
        <f>'[1]6'!C23</f>
        <v>Kapongan</v>
      </c>
      <c r="C25" s="45">
        <f>UCI!C25</f>
        <v>10</v>
      </c>
      <c r="D25" s="45">
        <f>[4]KLB!N24</f>
        <v>0</v>
      </c>
      <c r="E25" s="45">
        <f>[3]KLB!N24</f>
        <v>0</v>
      </c>
      <c r="F25" s="145"/>
      <c r="G25" s="45">
        <f t="shared" si="0"/>
        <v>0</v>
      </c>
      <c r="H25" s="45">
        <f>[4]KLB!O24</f>
        <v>0</v>
      </c>
      <c r="I25" s="45">
        <f>[3]KLB!O24</f>
        <v>0</v>
      </c>
      <c r="J25" s="45">
        <f t="shared" si="1"/>
        <v>0</v>
      </c>
    </row>
    <row r="26" spans="1:12">
      <c r="A26" s="139">
        <f>'[1]6'!A24</f>
        <v>14</v>
      </c>
      <c r="B26" s="153" t="str">
        <f>'[1]6'!C24</f>
        <v>Arjasa</v>
      </c>
      <c r="C26" s="45">
        <f>UCI!C26</f>
        <v>8</v>
      </c>
      <c r="D26" s="45">
        <f>[4]KLB!N25</f>
        <v>0</v>
      </c>
      <c r="E26" s="45">
        <f>[3]KLB!N25</f>
        <v>1</v>
      </c>
      <c r="F26" s="145"/>
      <c r="G26" s="151">
        <f t="shared" si="0"/>
        <v>-1</v>
      </c>
      <c r="H26" s="45">
        <f>[4]KLB!O25</f>
        <v>0</v>
      </c>
      <c r="I26" s="45">
        <f>[3]KLB!O25</f>
        <v>1</v>
      </c>
      <c r="J26" s="151">
        <f t="shared" si="1"/>
        <v>-1</v>
      </c>
      <c r="K26" s="28"/>
    </row>
    <row r="27" spans="1:12">
      <c r="A27" s="139">
        <f>'[1]6'!A25</f>
        <v>15</v>
      </c>
      <c r="B27" s="153" t="str">
        <f>'[1]6'!C25</f>
        <v>Jangkar</v>
      </c>
      <c r="C27" s="45">
        <f>UCI!C27</f>
        <v>8</v>
      </c>
      <c r="D27" s="45">
        <f>[4]KLB!N26</f>
        <v>0</v>
      </c>
      <c r="E27" s="45">
        <f>[3]KLB!N26</f>
        <v>1</v>
      </c>
      <c r="F27" s="145"/>
      <c r="G27" s="151">
        <f t="shared" si="0"/>
        <v>-1</v>
      </c>
      <c r="H27" s="45">
        <f>[4]KLB!O26</f>
        <v>0</v>
      </c>
      <c r="I27" s="45">
        <f>[3]KLB!O26</f>
        <v>1</v>
      </c>
      <c r="J27" s="151">
        <f t="shared" si="1"/>
        <v>-1</v>
      </c>
    </row>
    <row r="28" spans="1:12">
      <c r="A28" s="139">
        <f>'[1]6'!A26</f>
        <v>16</v>
      </c>
      <c r="B28" s="153" t="str">
        <f>'[1]6'!C26</f>
        <v>Asembagus</v>
      </c>
      <c r="C28" s="45">
        <f>UCI!C28</f>
        <v>10</v>
      </c>
      <c r="D28" s="45">
        <f>[4]KLB!N27</f>
        <v>0</v>
      </c>
      <c r="E28" s="45">
        <f>[3]KLB!N27</f>
        <v>1</v>
      </c>
      <c r="F28" s="145"/>
      <c r="G28" s="151">
        <f t="shared" si="0"/>
        <v>-1</v>
      </c>
      <c r="H28" s="45">
        <f>[4]KLB!O27</f>
        <v>0</v>
      </c>
      <c r="I28" s="45">
        <f>[3]KLB!O27</f>
        <v>1</v>
      </c>
      <c r="J28" s="151">
        <f t="shared" si="1"/>
        <v>-1</v>
      </c>
    </row>
    <row r="29" spans="1:12">
      <c r="A29" s="139">
        <f>'[1]6'!A27</f>
        <v>17</v>
      </c>
      <c r="B29" s="153" t="str">
        <f>'[1]6'!C27</f>
        <v>Banyuputih</v>
      </c>
      <c r="C29" s="45">
        <f>UCI!C29</f>
        <v>5</v>
      </c>
      <c r="D29" s="45">
        <f>[4]KLB!N28</f>
        <v>0</v>
      </c>
      <c r="E29" s="45">
        <f>[3]KLB!N28</f>
        <v>3</v>
      </c>
      <c r="F29" s="145"/>
      <c r="G29" s="151">
        <f t="shared" si="0"/>
        <v>-3</v>
      </c>
      <c r="H29" s="45">
        <f>[4]KLB!O28</f>
        <v>0</v>
      </c>
      <c r="I29" s="45">
        <f>[3]KLB!O28</f>
        <v>3</v>
      </c>
      <c r="J29" s="151">
        <f t="shared" si="1"/>
        <v>-3</v>
      </c>
      <c r="K29" s="28"/>
    </row>
    <row r="30" spans="1:12" ht="15.75" thickBot="1">
      <c r="A30" s="12" t="s">
        <v>101</v>
      </c>
      <c r="B30" s="13"/>
      <c r="C30" s="57">
        <f>SUM(C13:C29)</f>
        <v>136</v>
      </c>
      <c r="D30" s="57">
        <f>SUM(D13:D29)</f>
        <v>2</v>
      </c>
      <c r="E30" s="57">
        <f>SUM(E13:E29)</f>
        <v>17</v>
      </c>
      <c r="F30" s="57"/>
      <c r="G30" s="57">
        <f>D30-E30</f>
        <v>-15</v>
      </c>
      <c r="H30" s="57">
        <f>SUM(H13:H29)</f>
        <v>2</v>
      </c>
      <c r="I30" s="57">
        <f>SUM(I13:I29)</f>
        <v>17</v>
      </c>
      <c r="J30" s="57">
        <f>H30-I30</f>
        <v>-15</v>
      </c>
      <c r="K30" s="21"/>
    </row>
    <row r="31" spans="1:12">
      <c r="A31" s="4"/>
      <c r="B31" s="4"/>
      <c r="C31" s="6"/>
      <c r="D31" s="6"/>
      <c r="E31" s="6"/>
      <c r="F31" s="6"/>
      <c r="G31" s="6"/>
      <c r="H31" s="6"/>
      <c r="I31" s="6"/>
      <c r="J31" s="6"/>
      <c r="K31" s="21"/>
    </row>
    <row r="32" spans="1:12">
      <c r="A32" s="17" t="s">
        <v>17</v>
      </c>
    </row>
    <row r="33" spans="1:2">
      <c r="A33" s="133"/>
      <c r="B33" s="17" t="s">
        <v>190</v>
      </c>
    </row>
  </sheetData>
  <mergeCells count="11">
    <mergeCell ref="C9:C10"/>
    <mergeCell ref="A9:A10"/>
    <mergeCell ref="A3:J3"/>
    <mergeCell ref="A6:J6"/>
    <mergeCell ref="A7:J7"/>
    <mergeCell ref="A5:J5"/>
    <mergeCell ref="A4:J4"/>
    <mergeCell ref="B9:B10"/>
    <mergeCell ref="D10:G10"/>
    <mergeCell ref="H10:J10"/>
    <mergeCell ref="D9:J9"/>
  </mergeCells>
  <phoneticPr fontId="3" type="noConversion"/>
  <printOptions horizontalCentered="1" verticalCentered="1"/>
  <pageMargins left="0.39370078740157483" right="1.5748031496062993" top="0.78740157480314965" bottom="0.78740157480314965" header="0.51181102362204722" footer="0.51181102362204722"/>
  <pageSetup paperSize="5" scale="90" orientation="landscape" horizontalDpi="4294967294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1:O33"/>
  <sheetViews>
    <sheetView zoomScale="85" workbookViewId="0">
      <selection activeCell="C34" sqref="C34"/>
    </sheetView>
  </sheetViews>
  <sheetFormatPr defaultRowHeight="15"/>
  <cols>
    <col min="1" max="1" width="5.7109375" style="17" customWidth="1"/>
    <col min="2" max="2" width="25.28515625" style="17" customWidth="1"/>
    <col min="3" max="3" width="23.7109375" style="17" customWidth="1"/>
    <col min="4" max="4" width="15.42578125" style="17" customWidth="1"/>
    <col min="5" max="6" width="13.5703125" style="17" customWidth="1"/>
    <col min="7" max="7" width="13" style="17" customWidth="1"/>
    <col min="8" max="16384" width="9.140625" style="17"/>
  </cols>
  <sheetData>
    <row r="1" spans="1:15" ht="15.75">
      <c r="A1" s="130" t="s">
        <v>138</v>
      </c>
    </row>
    <row r="3" spans="1:15" ht="15.75">
      <c r="A3" s="181" t="s">
        <v>14</v>
      </c>
      <c r="B3" s="181"/>
      <c r="C3" s="181"/>
      <c r="D3" s="181"/>
      <c r="E3" s="181"/>
      <c r="F3" s="181"/>
      <c r="G3" s="181"/>
      <c r="H3" s="19"/>
    </row>
    <row r="4" spans="1:15" ht="15.75">
      <c r="A4" s="181" t="s">
        <v>170</v>
      </c>
      <c r="B4" s="181"/>
      <c r="C4" s="181"/>
      <c r="D4" s="181"/>
      <c r="E4" s="181"/>
      <c r="F4" s="181"/>
      <c r="G4" s="181"/>
      <c r="H4" s="19"/>
    </row>
    <row r="5" spans="1:15" ht="15.75">
      <c r="A5" s="200" t="s">
        <v>131</v>
      </c>
      <c r="B5" s="200"/>
      <c r="C5" s="200"/>
      <c r="D5" s="200"/>
      <c r="E5" s="200"/>
      <c r="F5" s="200"/>
      <c r="G5" s="200"/>
      <c r="H5" s="21"/>
    </row>
    <row r="6" spans="1:15" ht="15.75">
      <c r="A6" s="200" t="s">
        <v>20</v>
      </c>
      <c r="B6" s="200"/>
      <c r="C6" s="200"/>
      <c r="D6" s="200"/>
      <c r="E6" s="200"/>
      <c r="F6" s="200"/>
      <c r="G6" s="200"/>
      <c r="H6" s="21"/>
    </row>
    <row r="7" spans="1:15" ht="15.75">
      <c r="A7" s="200" t="s">
        <v>175</v>
      </c>
      <c r="B7" s="200"/>
      <c r="C7" s="200"/>
      <c r="D7" s="200"/>
      <c r="E7" s="200"/>
      <c r="F7" s="200"/>
      <c r="G7" s="200"/>
      <c r="H7" s="21"/>
    </row>
    <row r="8" spans="1:15" ht="15.75" thickBot="1">
      <c r="A8" s="28"/>
      <c r="B8" s="28"/>
      <c r="C8" s="28"/>
      <c r="D8" s="28"/>
      <c r="E8" s="28"/>
      <c r="F8" s="28"/>
      <c r="G8" s="28"/>
      <c r="H8" s="28"/>
    </row>
    <row r="9" spans="1:15" ht="27" customHeight="1">
      <c r="A9" s="271" t="s">
        <v>90</v>
      </c>
      <c r="B9" s="271" t="s">
        <v>92</v>
      </c>
      <c r="C9" s="271" t="s">
        <v>142</v>
      </c>
      <c r="D9" s="268" t="s">
        <v>139</v>
      </c>
      <c r="E9" s="272"/>
      <c r="F9" s="272"/>
      <c r="G9" s="273"/>
      <c r="H9" s="28"/>
      <c r="O9" s="17" t="s">
        <v>149</v>
      </c>
    </row>
    <row r="10" spans="1:15" ht="22.5" customHeight="1">
      <c r="A10" s="208"/>
      <c r="B10" s="208"/>
      <c r="C10" s="208"/>
      <c r="D10" s="179" t="s">
        <v>140</v>
      </c>
      <c r="E10" s="160" t="s">
        <v>141</v>
      </c>
      <c r="F10" s="161"/>
      <c r="G10" s="162"/>
      <c r="O10" s="17" t="s">
        <v>97</v>
      </c>
    </row>
    <row r="11" spans="1:15" ht="14.25" customHeight="1">
      <c r="A11" s="180"/>
      <c r="B11" s="180"/>
      <c r="C11" s="180"/>
      <c r="D11" s="180"/>
      <c r="E11" s="7" t="s">
        <v>163</v>
      </c>
      <c r="F11" s="7" t="s">
        <v>164</v>
      </c>
      <c r="G11" s="131" t="s">
        <v>165</v>
      </c>
    </row>
    <row r="12" spans="1:15">
      <c r="A12" s="7">
        <v>1</v>
      </c>
      <c r="B12" s="7">
        <v>3</v>
      </c>
      <c r="C12" s="7">
        <v>4</v>
      </c>
      <c r="D12" s="7">
        <v>5</v>
      </c>
      <c r="E12" s="7">
        <v>6</v>
      </c>
      <c r="F12" s="7">
        <v>7</v>
      </c>
      <c r="G12" s="7">
        <v>8</v>
      </c>
    </row>
    <row r="13" spans="1:15">
      <c r="A13" s="139">
        <f>'[1]6'!A11</f>
        <v>1</v>
      </c>
      <c r="B13" s="139" t="str">
        <f>'[1]6'!C11</f>
        <v>Sumbermalang</v>
      </c>
      <c r="C13" s="45">
        <f>UCI!C13</f>
        <v>9</v>
      </c>
      <c r="D13" s="45">
        <v>9</v>
      </c>
      <c r="E13" s="45">
        <f>[4]DESI!L14</f>
        <v>0</v>
      </c>
      <c r="F13" s="45">
        <f>[3]DESI!L14</f>
        <v>0</v>
      </c>
      <c r="G13" s="45">
        <f>E13-F13</f>
        <v>0</v>
      </c>
      <c r="O13" s="17">
        <v>30</v>
      </c>
    </row>
    <row r="14" spans="1:15">
      <c r="A14" s="139">
        <f>'[1]6'!A12</f>
        <v>2</v>
      </c>
      <c r="B14" s="139" t="str">
        <f>'[1]6'!C12</f>
        <v>Jatibanteng</v>
      </c>
      <c r="C14" s="45">
        <f>UCI!C14</f>
        <v>8</v>
      </c>
      <c r="D14" s="45">
        <v>8</v>
      </c>
      <c r="E14" s="45">
        <f>[4]DESI!L15</f>
        <v>1</v>
      </c>
      <c r="F14" s="45">
        <f>[3]DESI!L15</f>
        <v>1</v>
      </c>
      <c r="G14" s="45">
        <f t="shared" ref="G14:G29" si="0">E14-F14</f>
        <v>0</v>
      </c>
      <c r="O14" s="17">
        <v>30</v>
      </c>
    </row>
    <row r="15" spans="1:15">
      <c r="A15" s="139">
        <f>'[1]6'!A13</f>
        <v>3</v>
      </c>
      <c r="B15" s="139" t="str">
        <f>'[1]6'!C13</f>
        <v>Banyuglugur</v>
      </c>
      <c r="C15" s="45">
        <f>UCI!C15</f>
        <v>7</v>
      </c>
      <c r="D15" s="45">
        <v>7</v>
      </c>
      <c r="E15" s="45">
        <f>[4]DESI!L16</f>
        <v>6</v>
      </c>
      <c r="F15" s="45">
        <f>[3]DESI!L16</f>
        <v>6</v>
      </c>
      <c r="G15" s="45">
        <f t="shared" si="0"/>
        <v>0</v>
      </c>
      <c r="O15" s="17">
        <v>30</v>
      </c>
    </row>
    <row r="16" spans="1:15">
      <c r="A16" s="139">
        <f>'[1]6'!A14</f>
        <v>4</v>
      </c>
      <c r="B16" s="139" t="str">
        <f>'[1]6'!C14</f>
        <v>Besuki</v>
      </c>
      <c r="C16" s="45">
        <f>UCI!C16</f>
        <v>10</v>
      </c>
      <c r="D16" s="45">
        <v>10</v>
      </c>
      <c r="E16" s="45">
        <f>[4]DESI!L17</f>
        <v>2</v>
      </c>
      <c r="F16" s="45">
        <f>[3]DESI!L17</f>
        <v>2</v>
      </c>
      <c r="G16" s="45">
        <f t="shared" si="0"/>
        <v>0</v>
      </c>
      <c r="O16" s="17">
        <v>30</v>
      </c>
    </row>
    <row r="17" spans="1:15">
      <c r="A17" s="139">
        <f>'[1]6'!A15</f>
        <v>5</v>
      </c>
      <c r="B17" s="139" t="str">
        <f>'[1]6'!C15</f>
        <v>Suboh</v>
      </c>
      <c r="C17" s="45">
        <f>UCI!C17</f>
        <v>8</v>
      </c>
      <c r="D17" s="45">
        <v>8</v>
      </c>
      <c r="E17" s="45">
        <f>[4]DESI!L18</f>
        <v>1</v>
      </c>
      <c r="F17" s="45">
        <f>[3]DESI!L18</f>
        <v>1</v>
      </c>
      <c r="G17" s="45">
        <f t="shared" si="0"/>
        <v>0</v>
      </c>
      <c r="O17" s="17">
        <v>30</v>
      </c>
    </row>
    <row r="18" spans="1:15">
      <c r="A18" s="139">
        <f>'[1]6'!A16</f>
        <v>6</v>
      </c>
      <c r="B18" s="153" t="str">
        <f>'[1]6'!C16</f>
        <v>Mlandingan</v>
      </c>
      <c r="C18" s="45">
        <f>UCI!C18</f>
        <v>7</v>
      </c>
      <c r="D18" s="45">
        <v>7</v>
      </c>
      <c r="E18" s="45">
        <f>[4]DESI!L19</f>
        <v>1</v>
      </c>
      <c r="F18" s="45">
        <f>[3]DESI!L19</f>
        <v>2</v>
      </c>
      <c r="G18" s="151">
        <f t="shared" si="0"/>
        <v>-1</v>
      </c>
      <c r="O18" s="17">
        <v>30</v>
      </c>
    </row>
    <row r="19" spans="1:15">
      <c r="A19" s="139">
        <f>'[1]6'!A17</f>
        <v>7</v>
      </c>
      <c r="B19" s="153" t="str">
        <f>'[1]6'!C17</f>
        <v>Bungatan</v>
      </c>
      <c r="C19" s="45">
        <f>UCI!C19</f>
        <v>7</v>
      </c>
      <c r="D19" s="45">
        <v>7</v>
      </c>
      <c r="E19" s="45">
        <f>[4]DESI!L20</f>
        <v>3</v>
      </c>
      <c r="F19" s="45">
        <f>[3]DESI!L20</f>
        <v>7</v>
      </c>
      <c r="G19" s="151">
        <f t="shared" si="0"/>
        <v>-4</v>
      </c>
      <c r="O19" s="17">
        <v>30</v>
      </c>
    </row>
    <row r="20" spans="1:15">
      <c r="A20" s="139">
        <f>'[1]6'!A18</f>
        <v>8</v>
      </c>
      <c r="B20" s="139" t="str">
        <f>'[1]6'!C18</f>
        <v>Kendit</v>
      </c>
      <c r="C20" s="45">
        <f>UCI!C20</f>
        <v>7</v>
      </c>
      <c r="D20" s="45">
        <v>7</v>
      </c>
      <c r="E20" s="45">
        <f>[4]DESI!L21</f>
        <v>0</v>
      </c>
      <c r="F20" s="45">
        <f>[3]DESI!L21</f>
        <v>0</v>
      </c>
      <c r="G20" s="45">
        <f t="shared" si="0"/>
        <v>0</v>
      </c>
      <c r="O20" s="17">
        <v>30</v>
      </c>
    </row>
    <row r="21" spans="1:15">
      <c r="A21" s="139">
        <f>'[1]6'!A19</f>
        <v>9</v>
      </c>
      <c r="B21" s="139" t="str">
        <f>'[1]6'!C19</f>
        <v>Panarukan</v>
      </c>
      <c r="C21" s="45">
        <f>UCI!C21</f>
        <v>8</v>
      </c>
      <c r="D21" s="45">
        <v>8</v>
      </c>
      <c r="E21" s="45">
        <f>[4]DESI!L22</f>
        <v>5</v>
      </c>
      <c r="F21" s="45">
        <f>[3]DESI!L22</f>
        <v>5</v>
      </c>
      <c r="G21" s="45">
        <f t="shared" si="0"/>
        <v>0</v>
      </c>
      <c r="O21" s="17">
        <v>30</v>
      </c>
    </row>
    <row r="22" spans="1:15">
      <c r="A22" s="139">
        <f>'[1]6'!A20</f>
        <v>10</v>
      </c>
      <c r="B22" s="139" t="str">
        <f>'[1]6'!C20</f>
        <v>Situbondo</v>
      </c>
      <c r="C22" s="45">
        <f>UCI!C22</f>
        <v>6</v>
      </c>
      <c r="D22" s="45">
        <v>6</v>
      </c>
      <c r="E22" s="45">
        <f>[4]DESI!L23</f>
        <v>2</v>
      </c>
      <c r="F22" s="45">
        <f>[3]DESI!L23</f>
        <v>2</v>
      </c>
      <c r="G22" s="45">
        <f t="shared" si="0"/>
        <v>0</v>
      </c>
      <c r="O22" s="17">
        <v>30</v>
      </c>
    </row>
    <row r="23" spans="1:15">
      <c r="A23" s="139">
        <f>'[1]6'!A21</f>
        <v>11</v>
      </c>
      <c r="B23" s="153" t="str">
        <f>'[1]6'!C21</f>
        <v>Mangaran</v>
      </c>
      <c r="C23" s="45">
        <f>UCI!C23</f>
        <v>6</v>
      </c>
      <c r="D23" s="45">
        <v>6</v>
      </c>
      <c r="E23" s="45">
        <f>[4]DESI!L24</f>
        <v>2</v>
      </c>
      <c r="F23" s="45">
        <f>[3]DESI!L24</f>
        <v>0</v>
      </c>
      <c r="G23" s="151">
        <f t="shared" si="0"/>
        <v>2</v>
      </c>
      <c r="O23" s="17">
        <v>30</v>
      </c>
    </row>
    <row r="24" spans="1:15">
      <c r="A24" s="139">
        <f>'[1]6'!A22</f>
        <v>12</v>
      </c>
      <c r="B24" s="139" t="str">
        <f>'[1]6'!C22</f>
        <v>Panji</v>
      </c>
      <c r="C24" s="45">
        <f>UCI!C24</f>
        <v>12</v>
      </c>
      <c r="D24" s="45">
        <v>12</v>
      </c>
      <c r="E24" s="45">
        <f>[4]DESI!L25</f>
        <v>9</v>
      </c>
      <c r="F24" s="45">
        <f>[3]DESI!L25</f>
        <v>9</v>
      </c>
      <c r="G24" s="45">
        <f t="shared" si="0"/>
        <v>0</v>
      </c>
      <c r="O24" s="17">
        <v>30</v>
      </c>
    </row>
    <row r="25" spans="1:15">
      <c r="A25" s="139">
        <f>'[1]6'!A23</f>
        <v>13</v>
      </c>
      <c r="B25" s="139" t="str">
        <f>'[1]6'!C23</f>
        <v>Kapongan</v>
      </c>
      <c r="C25" s="45">
        <f>UCI!C25</f>
        <v>10</v>
      </c>
      <c r="D25" s="45">
        <v>10</v>
      </c>
      <c r="E25" s="45">
        <f>[4]DESI!L26</f>
        <v>1</v>
      </c>
      <c r="F25" s="45">
        <f>[3]DESI!L26</f>
        <v>1</v>
      </c>
      <c r="G25" s="45">
        <f t="shared" si="0"/>
        <v>0</v>
      </c>
      <c r="O25" s="17">
        <v>30</v>
      </c>
    </row>
    <row r="26" spans="1:15">
      <c r="A26" s="139">
        <f>'[1]6'!A24</f>
        <v>14</v>
      </c>
      <c r="B26" s="153" t="str">
        <f>'[1]6'!C24</f>
        <v>Arjasa</v>
      </c>
      <c r="C26" s="45">
        <f>UCI!C26</f>
        <v>8</v>
      </c>
      <c r="D26" s="45">
        <v>8</v>
      </c>
      <c r="E26" s="45">
        <f>[4]DESI!L27</f>
        <v>2</v>
      </c>
      <c r="F26" s="45">
        <f>[3]DESI!L27</f>
        <v>1</v>
      </c>
      <c r="G26" s="151">
        <f t="shared" si="0"/>
        <v>1</v>
      </c>
      <c r="H26" s="28"/>
      <c r="O26" s="17">
        <v>30</v>
      </c>
    </row>
    <row r="27" spans="1:15">
      <c r="A27" s="139">
        <f>'[1]6'!A25</f>
        <v>15</v>
      </c>
      <c r="B27" s="139" t="str">
        <f>'[1]6'!C25</f>
        <v>Jangkar</v>
      </c>
      <c r="C27" s="45">
        <f>UCI!C27</f>
        <v>8</v>
      </c>
      <c r="D27" s="45">
        <v>8</v>
      </c>
      <c r="E27" s="45">
        <f>[4]DESI!L28</f>
        <v>5</v>
      </c>
      <c r="F27" s="45">
        <f>[3]DESI!L28</f>
        <v>5</v>
      </c>
      <c r="G27" s="45">
        <f t="shared" si="0"/>
        <v>0</v>
      </c>
      <c r="H27" s="28"/>
      <c r="O27" s="17">
        <v>30</v>
      </c>
    </row>
    <row r="28" spans="1:15">
      <c r="A28" s="139">
        <f>'[1]6'!A26</f>
        <v>16</v>
      </c>
      <c r="B28" s="139" t="str">
        <f>'[1]6'!C26</f>
        <v>Asembagus</v>
      </c>
      <c r="C28" s="45">
        <f>UCI!C28</f>
        <v>10</v>
      </c>
      <c r="D28" s="45">
        <v>10</v>
      </c>
      <c r="E28" s="45">
        <f>[4]DESI!L29</f>
        <v>9</v>
      </c>
      <c r="F28" s="45">
        <f>[3]DESI!L29</f>
        <v>9</v>
      </c>
      <c r="G28" s="45">
        <f t="shared" si="0"/>
        <v>0</v>
      </c>
      <c r="H28" s="28"/>
      <c r="O28" s="17">
        <v>30</v>
      </c>
    </row>
    <row r="29" spans="1:15">
      <c r="A29" s="139">
        <f>'[1]6'!A27</f>
        <v>17</v>
      </c>
      <c r="B29" s="153" t="str">
        <f>'[1]6'!C27</f>
        <v>Banyuputih</v>
      </c>
      <c r="C29" s="45">
        <f>UCI!C29</f>
        <v>5</v>
      </c>
      <c r="D29" s="45">
        <v>5</v>
      </c>
      <c r="E29" s="45">
        <f>[4]DESI!L30</f>
        <v>3</v>
      </c>
      <c r="F29" s="45">
        <f>[3]DESI!L30</f>
        <v>4</v>
      </c>
      <c r="G29" s="151">
        <f t="shared" si="0"/>
        <v>-1</v>
      </c>
      <c r="H29" s="28"/>
      <c r="O29" s="17">
        <v>30</v>
      </c>
    </row>
    <row r="30" spans="1:15" ht="15.75" thickBot="1">
      <c r="A30" s="12" t="s">
        <v>101</v>
      </c>
      <c r="B30" s="13"/>
      <c r="C30" s="57">
        <f>SUM(C13:C29)</f>
        <v>136</v>
      </c>
      <c r="D30" s="57">
        <f>SUM(D13:D29)</f>
        <v>136</v>
      </c>
      <c r="E30" s="57">
        <f>SUM(E13:E29)</f>
        <v>52</v>
      </c>
      <c r="F30" s="57">
        <f>SUM(F13:F29)</f>
        <v>55</v>
      </c>
      <c r="G30" s="57">
        <f>E30-F30</f>
        <v>-3</v>
      </c>
      <c r="H30" s="21"/>
    </row>
    <row r="31" spans="1:15">
      <c r="A31" s="4"/>
      <c r="B31" s="4"/>
      <c r="C31" s="6"/>
      <c r="D31" s="6"/>
      <c r="E31" s="6"/>
      <c r="F31" s="6"/>
      <c r="G31" s="6"/>
      <c r="H31" s="21"/>
    </row>
    <row r="32" spans="1:15">
      <c r="A32" s="17" t="s">
        <v>15</v>
      </c>
    </row>
    <row r="33" spans="1:2">
      <c r="A33" s="133"/>
      <c r="B33" s="17" t="s">
        <v>189</v>
      </c>
    </row>
  </sheetData>
  <mergeCells count="11">
    <mergeCell ref="D9:G9"/>
    <mergeCell ref="A3:G3"/>
    <mergeCell ref="A5:G5"/>
    <mergeCell ref="A6:G6"/>
    <mergeCell ref="A7:G7"/>
    <mergeCell ref="A4:G4"/>
    <mergeCell ref="E10:G10"/>
    <mergeCell ref="C9:C11"/>
    <mergeCell ref="B9:B11"/>
    <mergeCell ref="A9:A11"/>
    <mergeCell ref="D10:D11"/>
  </mergeCells>
  <phoneticPr fontId="3" type="noConversion"/>
  <pageMargins left="1.9685039370078741" right="0.55118110236220474" top="0.78740157480314965" bottom="0.78740157480314965" header="0.51181102362204722" footer="0.51181102362204722"/>
  <pageSetup paperSize="5" scale="95" orientation="landscape" horizontalDpi="4294967294" vertic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34"/>
  <sheetViews>
    <sheetView zoomScale="75" workbookViewId="0">
      <selection activeCell="E38" sqref="E38"/>
    </sheetView>
  </sheetViews>
  <sheetFormatPr defaultRowHeight="15"/>
  <cols>
    <col min="1" max="1" width="6.7109375" style="2" customWidth="1"/>
    <col min="2" max="2" width="23.7109375" style="2" customWidth="1"/>
    <col min="3" max="3" width="23.7109375" style="2" hidden="1" customWidth="1"/>
    <col min="4" max="4" width="15.7109375" style="2" customWidth="1"/>
    <col min="5" max="5" width="15.28515625" style="2" customWidth="1"/>
    <col min="6" max="6" width="15.85546875" style="2" customWidth="1"/>
    <col min="7" max="16384" width="9.140625" style="2"/>
  </cols>
  <sheetData>
    <row r="1" spans="1:10">
      <c r="A1" s="1" t="s">
        <v>103</v>
      </c>
    </row>
    <row r="2" spans="1:10" ht="15.75">
      <c r="A2" s="159" t="s">
        <v>83</v>
      </c>
      <c r="B2" s="159"/>
      <c r="C2" s="159"/>
      <c r="D2" s="159"/>
      <c r="E2" s="159"/>
      <c r="F2" s="159"/>
    </row>
    <row r="3" spans="1:10" ht="15.75">
      <c r="A3" s="159" t="s">
        <v>82</v>
      </c>
      <c r="B3" s="159"/>
      <c r="C3" s="159"/>
      <c r="D3" s="159"/>
      <c r="E3" s="159"/>
      <c r="F3" s="159"/>
    </row>
    <row r="4" spans="1:10" ht="15.75">
      <c r="A4" s="159" t="s">
        <v>170</v>
      </c>
      <c r="B4" s="159"/>
      <c r="C4" s="159"/>
      <c r="D4" s="159"/>
      <c r="E4" s="159"/>
      <c r="F4" s="159"/>
    </row>
    <row r="5" spans="1:10" ht="15.75">
      <c r="A5" s="159" t="s">
        <v>131</v>
      </c>
      <c r="B5" s="159"/>
      <c r="C5" s="159"/>
      <c r="D5" s="159"/>
      <c r="E5" s="159"/>
      <c r="F5" s="159"/>
    </row>
    <row r="6" spans="1:10" ht="15.75">
      <c r="A6" s="159" t="s">
        <v>20</v>
      </c>
      <c r="B6" s="159"/>
      <c r="C6" s="159"/>
      <c r="D6" s="159"/>
      <c r="E6" s="159"/>
      <c r="F6" s="159"/>
    </row>
    <row r="7" spans="1:10" ht="15.75">
      <c r="A7" s="159" t="s">
        <v>175</v>
      </c>
      <c r="B7" s="159"/>
      <c r="C7" s="159"/>
      <c r="D7" s="159"/>
      <c r="E7" s="159"/>
      <c r="F7" s="159"/>
    </row>
    <row r="8" spans="1:10" ht="15.75" thickBot="1">
      <c r="A8" s="4"/>
    </row>
    <row r="9" spans="1:10">
      <c r="A9" s="164" t="s">
        <v>90</v>
      </c>
      <c r="B9" s="164" t="s">
        <v>92</v>
      </c>
      <c r="C9" s="167" t="s">
        <v>93</v>
      </c>
      <c r="D9" s="168"/>
      <c r="E9" s="168"/>
      <c r="F9" s="171"/>
      <c r="J9" s="64"/>
    </row>
    <row r="10" spans="1:10" ht="30.75" customHeight="1">
      <c r="A10" s="165"/>
      <c r="B10" s="165"/>
      <c r="C10" s="179" t="s">
        <v>159</v>
      </c>
      <c r="D10" s="160" t="s">
        <v>158</v>
      </c>
      <c r="E10" s="161"/>
      <c r="F10" s="162"/>
    </row>
    <row r="11" spans="1:10" ht="15.75" customHeight="1">
      <c r="A11" s="166"/>
      <c r="B11" s="166"/>
      <c r="C11" s="180"/>
      <c r="D11" s="8" t="s">
        <v>163</v>
      </c>
      <c r="E11" s="8" t="s">
        <v>164</v>
      </c>
      <c r="F11" s="8" t="s">
        <v>165</v>
      </c>
    </row>
    <row r="12" spans="1:10">
      <c r="A12" s="7">
        <v>1</v>
      </c>
      <c r="B12" s="7">
        <v>3</v>
      </c>
      <c r="C12" s="7">
        <v>4</v>
      </c>
      <c r="D12" s="7"/>
      <c r="E12" s="7">
        <v>5</v>
      </c>
      <c r="F12" s="7">
        <v>6</v>
      </c>
      <c r="H12" s="62"/>
    </row>
    <row r="13" spans="1:10">
      <c r="A13" s="9">
        <f>'[1]6'!A11</f>
        <v>1</v>
      </c>
      <c r="B13" s="154" t="str">
        <f>'[1]6'!C11</f>
        <v>Sumbermalang</v>
      </c>
      <c r="C13" s="11">
        <f>20%*K4TOLINBUFAS!C14</f>
        <v>0</v>
      </c>
      <c r="D13" s="11">
        <f>[4]KOMPLI!H12</f>
        <v>17</v>
      </c>
      <c r="E13" s="11">
        <f>[3]KOMPLI!H12</f>
        <v>10</v>
      </c>
      <c r="F13" s="155">
        <f>D13-E13</f>
        <v>7</v>
      </c>
      <c r="H13" s="62"/>
      <c r="I13" s="63"/>
    </row>
    <row r="14" spans="1:10">
      <c r="A14" s="10">
        <f>'[1]6'!A12</f>
        <v>2</v>
      </c>
      <c r="B14" s="10" t="str">
        <f>'[1]6'!C12</f>
        <v>Jatibanteng</v>
      </c>
      <c r="C14" s="11">
        <f>20%*K4TOLINBUFAS!C15</f>
        <v>0</v>
      </c>
      <c r="D14" s="11">
        <f>[4]KOMPLI!H13</f>
        <v>20</v>
      </c>
      <c r="E14" s="11">
        <f>[3]KOMPLI!H13</f>
        <v>20</v>
      </c>
      <c r="F14" s="11">
        <f t="shared" ref="F14:F29" si="0">D14-E14</f>
        <v>0</v>
      </c>
      <c r="H14" s="62"/>
      <c r="I14" s="63"/>
    </row>
    <row r="15" spans="1:10">
      <c r="A15" s="10">
        <f>'[1]6'!A13</f>
        <v>3</v>
      </c>
      <c r="B15" s="10" t="str">
        <f>'[1]6'!C13</f>
        <v>Banyuglugur</v>
      </c>
      <c r="C15" s="11">
        <f>20%*K4TOLINBUFAS!C16</f>
        <v>0</v>
      </c>
      <c r="D15" s="11">
        <f>[4]KOMPLI!H14</f>
        <v>11</v>
      </c>
      <c r="E15" s="11">
        <f>[3]KOMPLI!H14</f>
        <v>11</v>
      </c>
      <c r="F15" s="11">
        <f t="shared" si="0"/>
        <v>0</v>
      </c>
      <c r="H15" s="62"/>
      <c r="I15" s="63"/>
    </row>
    <row r="16" spans="1:10">
      <c r="A16" s="10">
        <f>'[1]6'!A14</f>
        <v>4</v>
      </c>
      <c r="B16" s="154" t="str">
        <f>'[1]6'!C14</f>
        <v>Besuki</v>
      </c>
      <c r="C16" s="11">
        <f>20%*K4TOLINBUFAS!C17</f>
        <v>0</v>
      </c>
      <c r="D16" s="11">
        <f>[4]KOMPLI!H15</f>
        <v>25</v>
      </c>
      <c r="E16" s="11">
        <f>[3]KOMPLI!H15</f>
        <v>24</v>
      </c>
      <c r="F16" s="155">
        <f t="shared" si="0"/>
        <v>1</v>
      </c>
      <c r="H16" s="62"/>
      <c r="I16" s="63"/>
    </row>
    <row r="17" spans="1:9">
      <c r="A17" s="10">
        <f>'[1]6'!A15</f>
        <v>5</v>
      </c>
      <c r="B17" s="10" t="str">
        <f>'[1]6'!C15</f>
        <v>Suboh</v>
      </c>
      <c r="C17" s="11">
        <f>20%*K4TOLINBUFAS!C18</f>
        <v>0</v>
      </c>
      <c r="D17" s="11">
        <f>[4]KOMPLI!H16</f>
        <v>11</v>
      </c>
      <c r="E17" s="11">
        <f>[3]KOMPLI!H16</f>
        <v>11</v>
      </c>
      <c r="F17" s="11">
        <f t="shared" si="0"/>
        <v>0</v>
      </c>
      <c r="H17" s="62"/>
      <c r="I17" s="63"/>
    </row>
    <row r="18" spans="1:9">
      <c r="A18" s="10">
        <f>'[1]6'!A16</f>
        <v>6</v>
      </c>
      <c r="B18" s="10" t="str">
        <f>'[1]6'!C16</f>
        <v>Mlandingan</v>
      </c>
      <c r="C18" s="11">
        <f>20%*K4TOLINBUFAS!C19</f>
        <v>0</v>
      </c>
      <c r="D18" s="11">
        <f>[4]KOMPLI!H17</f>
        <v>11</v>
      </c>
      <c r="E18" s="86">
        <f>[3]KOMPLI!H17</f>
        <v>11</v>
      </c>
      <c r="F18" s="11">
        <f t="shared" si="0"/>
        <v>0</v>
      </c>
      <c r="H18" s="62"/>
      <c r="I18" s="63"/>
    </row>
    <row r="19" spans="1:9">
      <c r="A19" s="10">
        <f>'[1]6'!A17</f>
        <v>7</v>
      </c>
      <c r="B19" s="10" t="str">
        <f>'[1]6'!C17</f>
        <v>Bungatan</v>
      </c>
      <c r="C19" s="11">
        <f>20%*K4TOLINBUFAS!C20</f>
        <v>0</v>
      </c>
      <c r="D19" s="11">
        <f>[4]KOMPLI!H18</f>
        <v>10</v>
      </c>
      <c r="E19" s="11">
        <f>[3]KOMPLI!H18</f>
        <v>10</v>
      </c>
      <c r="F19" s="11">
        <f t="shared" si="0"/>
        <v>0</v>
      </c>
      <c r="H19" s="62"/>
      <c r="I19" s="63"/>
    </row>
    <row r="20" spans="1:9">
      <c r="A20" s="10">
        <f>'[1]6'!A18</f>
        <v>8</v>
      </c>
      <c r="B20" s="10" t="str">
        <f>'[1]6'!C18</f>
        <v>Kendit</v>
      </c>
      <c r="C20" s="11">
        <f>20%*K4TOLINBUFAS!C21</f>
        <v>0</v>
      </c>
      <c r="D20" s="11">
        <f>[4]KOMPLI!H19</f>
        <v>12</v>
      </c>
      <c r="E20" s="11">
        <f>[3]KOMPLI!H19</f>
        <v>12</v>
      </c>
      <c r="F20" s="11">
        <f t="shared" si="0"/>
        <v>0</v>
      </c>
      <c r="H20" s="62"/>
      <c r="I20" s="63"/>
    </row>
    <row r="21" spans="1:9">
      <c r="A21" s="10">
        <f>'[1]6'!A19</f>
        <v>9</v>
      </c>
      <c r="B21" s="10" t="str">
        <f>'[1]6'!C19</f>
        <v>Panarukan</v>
      </c>
      <c r="C21" s="11">
        <f>20%*K4TOLINBUFAS!C22</f>
        <v>0</v>
      </c>
      <c r="D21" s="11">
        <f>[4]KOMPLI!H20</f>
        <v>38</v>
      </c>
      <c r="E21" s="86">
        <f>[3]KOMPLI!H20</f>
        <v>38</v>
      </c>
      <c r="F21" s="11">
        <f t="shared" si="0"/>
        <v>0</v>
      </c>
      <c r="H21" s="62"/>
      <c r="I21" s="63"/>
    </row>
    <row r="22" spans="1:9">
      <c r="A22" s="10">
        <f>'[1]6'!A20</f>
        <v>10</v>
      </c>
      <c r="B22" s="10" t="str">
        <f>'[1]6'!C20</f>
        <v>Situbondo</v>
      </c>
      <c r="C22" s="11">
        <f>20%*K4TOLINBUFAS!C23</f>
        <v>0</v>
      </c>
      <c r="D22" s="11">
        <f>[4]KOMPLI!H21</f>
        <v>31</v>
      </c>
      <c r="E22" s="11">
        <f>[3]KOMPLI!H21</f>
        <v>31</v>
      </c>
      <c r="F22" s="11">
        <f t="shared" si="0"/>
        <v>0</v>
      </c>
      <c r="H22" s="62"/>
      <c r="I22" s="63"/>
    </row>
    <row r="23" spans="1:9">
      <c r="A23" s="10">
        <f>'[1]6'!A21</f>
        <v>11</v>
      </c>
      <c r="B23" s="10" t="str">
        <f>'[1]6'!C21</f>
        <v>Mangaran</v>
      </c>
      <c r="C23" s="11">
        <f>20%*K4TOLINBUFAS!C24</f>
        <v>0</v>
      </c>
      <c r="D23" s="11">
        <f>[4]KOMPLI!H22</f>
        <v>28</v>
      </c>
      <c r="E23" s="11">
        <f>[3]KOMPLI!H22</f>
        <v>28</v>
      </c>
      <c r="F23" s="11">
        <f t="shared" si="0"/>
        <v>0</v>
      </c>
      <c r="H23" s="62"/>
      <c r="I23" s="63"/>
    </row>
    <row r="24" spans="1:9">
      <c r="A24" s="10">
        <f>'[1]6'!A22</f>
        <v>12</v>
      </c>
      <c r="B24" s="154" t="str">
        <f>'[1]6'!C22</f>
        <v>Panji</v>
      </c>
      <c r="C24" s="11">
        <f>20%*K4TOLINBUFAS!C25</f>
        <v>0</v>
      </c>
      <c r="D24" s="11">
        <f>[4]KOMPLI!H23</f>
        <v>60</v>
      </c>
      <c r="E24" s="11">
        <f>[3]KOMPLI!H23</f>
        <v>48</v>
      </c>
      <c r="F24" s="155">
        <f t="shared" si="0"/>
        <v>12</v>
      </c>
      <c r="H24" s="62"/>
      <c r="I24" s="63"/>
    </row>
    <row r="25" spans="1:9">
      <c r="A25" s="10">
        <f>'[1]6'!A23</f>
        <v>13</v>
      </c>
      <c r="B25" s="10" t="str">
        <f>'[1]6'!C23</f>
        <v>Kapongan</v>
      </c>
      <c r="C25" s="11">
        <f>20%*K4TOLINBUFAS!C26</f>
        <v>0</v>
      </c>
      <c r="D25" s="11">
        <f>[4]KOMPLI!H24</f>
        <v>36</v>
      </c>
      <c r="E25" s="11">
        <f>[3]KOMPLI!H24</f>
        <v>36</v>
      </c>
      <c r="F25" s="11">
        <f t="shared" si="0"/>
        <v>0</v>
      </c>
      <c r="H25" s="62"/>
      <c r="I25" s="63"/>
    </row>
    <row r="26" spans="1:9">
      <c r="A26" s="10">
        <f>'[1]6'!A24</f>
        <v>14</v>
      </c>
      <c r="B26" s="10" t="str">
        <f>'[1]6'!C24</f>
        <v>Arjasa</v>
      </c>
      <c r="C26" s="11">
        <f>20%*K4TOLINBUFAS!C27</f>
        <v>0</v>
      </c>
      <c r="D26" s="11">
        <f>[4]KOMPLI!H25</f>
        <v>19</v>
      </c>
      <c r="E26" s="11">
        <f>[3]KOMPLI!H25</f>
        <v>19</v>
      </c>
      <c r="F26" s="11">
        <f t="shared" si="0"/>
        <v>0</v>
      </c>
      <c r="H26" s="62"/>
      <c r="I26" s="63"/>
    </row>
    <row r="27" spans="1:9">
      <c r="A27" s="10">
        <f>'[1]6'!A25</f>
        <v>15</v>
      </c>
      <c r="B27" s="10" t="str">
        <f>'[1]6'!C25</f>
        <v>Jangkar</v>
      </c>
      <c r="C27" s="11">
        <f>20%*K4TOLINBUFAS!C28</f>
        <v>0</v>
      </c>
      <c r="D27" s="11">
        <f>[4]KOMPLI!H26</f>
        <v>20</v>
      </c>
      <c r="E27" s="11">
        <f>[3]KOMPLI!H26</f>
        <v>20</v>
      </c>
      <c r="F27" s="11">
        <f t="shared" si="0"/>
        <v>0</v>
      </c>
      <c r="H27" s="62"/>
      <c r="I27" s="63"/>
    </row>
    <row r="28" spans="1:9">
      <c r="A28" s="10">
        <f>'[1]6'!A26</f>
        <v>16</v>
      </c>
      <c r="B28" s="10" t="str">
        <f>'[1]6'!C26</f>
        <v>Asembagus</v>
      </c>
      <c r="C28" s="11">
        <f>20%*K4TOLINBUFAS!C29</f>
        <v>0</v>
      </c>
      <c r="D28" s="11">
        <f>[4]KOMPLI!H27</f>
        <v>28</v>
      </c>
      <c r="E28" s="11">
        <f>[3]KOMPLI!H27</f>
        <v>28</v>
      </c>
      <c r="F28" s="11">
        <f t="shared" si="0"/>
        <v>0</v>
      </c>
      <c r="H28" s="62"/>
      <c r="I28" s="63"/>
    </row>
    <row r="29" spans="1:9">
      <c r="A29" s="10">
        <f>'[1]6'!A27</f>
        <v>17</v>
      </c>
      <c r="B29" s="10" t="str">
        <f>'[1]6'!C27</f>
        <v>Banyuputih</v>
      </c>
      <c r="C29" s="11">
        <f>20%*K4TOLINBUFAS!C30</f>
        <v>0</v>
      </c>
      <c r="D29" s="11">
        <f>[4]KOMPLI!H28</f>
        <v>20</v>
      </c>
      <c r="E29" s="11">
        <f>[3]KOMPLI!H28</f>
        <v>20</v>
      </c>
      <c r="F29" s="11">
        <f t="shared" si="0"/>
        <v>0</v>
      </c>
      <c r="H29" s="62"/>
      <c r="I29" s="63"/>
    </row>
    <row r="30" spans="1:9" ht="20.100000000000001" customHeight="1" thickBot="1">
      <c r="A30" s="12" t="s">
        <v>101</v>
      </c>
      <c r="B30" s="13"/>
      <c r="C30" s="14">
        <f>SUM(C13:C29)</f>
        <v>0</v>
      </c>
      <c r="D30" s="14">
        <f>SUM(D13:D29)</f>
        <v>397</v>
      </c>
      <c r="E30" s="14">
        <f>SUM(E13:E29)</f>
        <v>377</v>
      </c>
      <c r="F30" s="93">
        <f>D30-E30</f>
        <v>20</v>
      </c>
      <c r="H30" s="62"/>
      <c r="I30" s="63"/>
    </row>
    <row r="31" spans="1:9">
      <c r="A31" s="6"/>
      <c r="B31" s="6"/>
      <c r="C31" s="6"/>
      <c r="D31" s="6"/>
      <c r="E31" s="6"/>
      <c r="F31" s="6"/>
    </row>
    <row r="32" spans="1:9">
      <c r="A32" s="2" t="s">
        <v>4</v>
      </c>
    </row>
    <row r="33" spans="1:15">
      <c r="A33" s="2" t="s">
        <v>168</v>
      </c>
      <c r="B33" s="2" t="s">
        <v>169</v>
      </c>
      <c r="O33" s="2" t="s">
        <v>89</v>
      </c>
    </row>
    <row r="34" spans="1:15">
      <c r="A34" s="133"/>
      <c r="B34" s="2" t="s">
        <v>180</v>
      </c>
    </row>
  </sheetData>
  <mergeCells count="11">
    <mergeCell ref="A2:F2"/>
    <mergeCell ref="A9:A11"/>
    <mergeCell ref="B9:B11"/>
    <mergeCell ref="C9:F9"/>
    <mergeCell ref="A3:F3"/>
    <mergeCell ref="A5:F5"/>
    <mergeCell ref="A6:F6"/>
    <mergeCell ref="A7:F7"/>
    <mergeCell ref="A4:F4"/>
    <mergeCell ref="D10:F10"/>
    <mergeCell ref="C10:C11"/>
  </mergeCells>
  <phoneticPr fontId="3" type="noConversion"/>
  <printOptions verticalCentered="1"/>
  <pageMargins left="3.1496062992125986" right="0.47244094488188981" top="0.98425196850393704" bottom="0.98425196850393704" header="0.51181102362204722" footer="0.51181102362204722"/>
  <pageSetup paperSize="5" scale="75" orientation="landscape" horizontalDpi="4294967294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opLeftCell="A4" zoomScale="75" workbookViewId="0">
      <selection activeCell="G39" sqref="G39"/>
    </sheetView>
  </sheetViews>
  <sheetFormatPr defaultRowHeight="15"/>
  <cols>
    <col min="1" max="1" width="5.7109375" style="17" customWidth="1"/>
    <col min="2" max="2" width="21.7109375" style="17" customWidth="1"/>
    <col min="3" max="3" width="14" style="17" hidden="1" customWidth="1"/>
    <col min="4" max="4" width="19.5703125" style="17" hidden="1" customWidth="1"/>
    <col min="5" max="7" width="10.7109375" style="17" customWidth="1"/>
    <col min="8" max="8" width="14" style="17" hidden="1" customWidth="1"/>
    <col min="9" max="11" width="10.7109375" style="17" customWidth="1"/>
    <col min="12" max="12" width="9.140625" style="17"/>
    <col min="13" max="13" width="9.140625" style="18"/>
    <col min="14" max="16384" width="9.140625" style="17"/>
  </cols>
  <sheetData>
    <row r="1" spans="1:14" ht="15.75">
      <c r="A1" s="113" t="s">
        <v>105</v>
      </c>
    </row>
    <row r="2" spans="1:14" ht="15.75">
      <c r="A2" s="181" t="s">
        <v>83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4" ht="15.75">
      <c r="A3" s="181" t="s">
        <v>84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4" ht="15.75">
      <c r="A4" s="181" t="s">
        <v>170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15.75">
      <c r="A5" s="181" t="s">
        <v>131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4" ht="15.75">
      <c r="A6" s="181" t="s">
        <v>20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4" ht="15.75">
      <c r="A7" s="181" t="s">
        <v>175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4" ht="15.75" thickBot="1"/>
    <row r="9" spans="1:14" s="96" customFormat="1" ht="33" customHeight="1">
      <c r="A9" s="185" t="s">
        <v>90</v>
      </c>
      <c r="B9" s="185" t="s">
        <v>92</v>
      </c>
      <c r="C9" s="185" t="s">
        <v>152</v>
      </c>
      <c r="D9" s="185" t="s">
        <v>160</v>
      </c>
      <c r="E9" s="189" t="s">
        <v>23</v>
      </c>
      <c r="F9" s="190"/>
      <c r="G9" s="191"/>
      <c r="H9" s="185" t="s">
        <v>21</v>
      </c>
      <c r="I9" s="182" t="s">
        <v>106</v>
      </c>
      <c r="J9" s="183"/>
      <c r="K9" s="184"/>
      <c r="L9" s="95"/>
      <c r="N9" s="97"/>
    </row>
    <row r="10" spans="1:14" s="96" customFormat="1" ht="26.25" customHeight="1">
      <c r="A10" s="186"/>
      <c r="B10" s="186"/>
      <c r="C10" s="186"/>
      <c r="D10" s="186"/>
      <c r="E10" s="195" t="s">
        <v>163</v>
      </c>
      <c r="F10" s="195" t="s">
        <v>164</v>
      </c>
      <c r="G10" s="195" t="s">
        <v>165</v>
      </c>
      <c r="H10" s="186"/>
      <c r="I10" s="192" t="s">
        <v>22</v>
      </c>
      <c r="J10" s="193"/>
      <c r="K10" s="194"/>
      <c r="L10" s="99"/>
      <c r="N10" s="97"/>
    </row>
    <row r="11" spans="1:14" s="96" customFormat="1" ht="13.5" customHeight="1">
      <c r="A11" s="187"/>
      <c r="B11" s="187"/>
      <c r="C11" s="187"/>
      <c r="D11" s="187"/>
      <c r="E11" s="196"/>
      <c r="F11" s="196"/>
      <c r="G11" s="196"/>
      <c r="H11" s="187"/>
      <c r="I11" s="53" t="s">
        <v>163</v>
      </c>
      <c r="J11" s="98" t="s">
        <v>164</v>
      </c>
      <c r="K11" s="53" t="s">
        <v>165</v>
      </c>
      <c r="L11" s="99"/>
      <c r="N11" s="97"/>
    </row>
    <row r="12" spans="1:14" s="96" customFormat="1" ht="12.75">
      <c r="A12" s="100">
        <v>1</v>
      </c>
      <c r="B12" s="100">
        <v>2</v>
      </c>
      <c r="C12" s="100">
        <v>3</v>
      </c>
      <c r="D12" s="100">
        <v>4</v>
      </c>
      <c r="E12" s="100">
        <v>5</v>
      </c>
      <c r="F12" s="100">
        <v>6</v>
      </c>
      <c r="G12" s="100">
        <v>7</v>
      </c>
      <c r="H12" s="100">
        <v>8</v>
      </c>
      <c r="I12" s="100">
        <v>9</v>
      </c>
      <c r="J12" s="100">
        <v>10</v>
      </c>
      <c r="K12" s="100">
        <v>11</v>
      </c>
      <c r="L12" s="99"/>
      <c r="N12" s="97"/>
    </row>
    <row r="13" spans="1:14">
      <c r="A13" s="10">
        <f>'[1]6'!A11</f>
        <v>1</v>
      </c>
      <c r="B13" s="156" t="str">
        <f>'[1]6'!C11</f>
        <v>Sumbermalang</v>
      </c>
      <c r="C13" s="137">
        <f>'[2]NEO-BAYI'!D12</f>
        <v>379</v>
      </c>
      <c r="D13" s="11">
        <f>15%*C13</f>
        <v>56.85</v>
      </c>
      <c r="E13" s="11">
        <f>'[4]NEO-BAYI'!I12</f>
        <v>4</v>
      </c>
      <c r="F13" s="11">
        <f>'[3]NEO-BAYI'!I12</f>
        <v>5</v>
      </c>
      <c r="G13" s="155">
        <f>E13-F13</f>
        <v>-1</v>
      </c>
      <c r="H13" s="137">
        <f>'[2]NEO-BAYI'!K12</f>
        <v>379</v>
      </c>
      <c r="I13" s="66">
        <f>'[4]NEO-BAYI'!O12</f>
        <v>70</v>
      </c>
      <c r="J13" s="66">
        <f>'[3]NEO-BAYI'!O12</f>
        <v>70</v>
      </c>
      <c r="K13" s="67">
        <f t="shared" ref="K13:K28" si="0">I13-J13</f>
        <v>0</v>
      </c>
      <c r="L13" s="23"/>
      <c r="M13" s="24"/>
      <c r="N13" s="18"/>
    </row>
    <row r="14" spans="1:14">
      <c r="A14" s="10">
        <f>'[1]6'!A12</f>
        <v>2</v>
      </c>
      <c r="B14" s="61" t="str">
        <f>'[1]6'!C12</f>
        <v>Jatibanteng</v>
      </c>
      <c r="C14" s="137">
        <f>'[2]NEO-BAYI'!D13</f>
        <v>316</v>
      </c>
      <c r="D14" s="11">
        <f t="shared" ref="D14:D29" si="1">15%*C14</f>
        <v>47.4</v>
      </c>
      <c r="E14" s="11">
        <f>'[4]NEO-BAYI'!I13</f>
        <v>6</v>
      </c>
      <c r="F14" s="11">
        <f>'[3]NEO-BAYI'!I13</f>
        <v>6</v>
      </c>
      <c r="G14" s="11">
        <f t="shared" ref="G14:G29" si="2">E14-F14</f>
        <v>0</v>
      </c>
      <c r="H14" s="137">
        <f>'[2]NEO-BAYI'!K13</f>
        <v>316</v>
      </c>
      <c r="I14" s="67">
        <f>'[4]NEO-BAYI'!O13</f>
        <v>88</v>
      </c>
      <c r="J14" s="67">
        <f>'[3]NEO-BAYI'!O13</f>
        <v>88</v>
      </c>
      <c r="K14" s="67">
        <f t="shared" si="0"/>
        <v>0</v>
      </c>
      <c r="L14" s="23"/>
      <c r="M14" s="24"/>
      <c r="N14" s="18"/>
    </row>
    <row r="15" spans="1:14">
      <c r="A15" s="10">
        <f>'[1]6'!A13</f>
        <v>3</v>
      </c>
      <c r="B15" s="156" t="str">
        <f>'[1]6'!C13</f>
        <v>Banyuglugur</v>
      </c>
      <c r="C15" s="137">
        <f>'[2]NEO-BAYI'!D14</f>
        <v>326</v>
      </c>
      <c r="D15" s="11">
        <f t="shared" si="1"/>
        <v>48.9</v>
      </c>
      <c r="E15" s="11">
        <f>'[4]NEO-BAYI'!I14</f>
        <v>5</v>
      </c>
      <c r="F15" s="11">
        <f>'[3]NEO-BAYI'!I14</f>
        <v>4</v>
      </c>
      <c r="G15" s="155">
        <f t="shared" si="2"/>
        <v>1</v>
      </c>
      <c r="H15" s="137">
        <f>'[2]NEO-BAYI'!K14</f>
        <v>326</v>
      </c>
      <c r="I15" s="67">
        <f>'[4]NEO-BAYI'!O14</f>
        <v>80</v>
      </c>
      <c r="J15" s="67">
        <f>'[3]NEO-BAYI'!O14</f>
        <v>80</v>
      </c>
      <c r="K15" s="67">
        <f t="shared" si="0"/>
        <v>0</v>
      </c>
      <c r="L15" s="23"/>
      <c r="M15" s="24"/>
      <c r="N15" s="18"/>
    </row>
    <row r="16" spans="1:14">
      <c r="A16" s="10">
        <f>'[1]6'!A14</f>
        <v>4</v>
      </c>
      <c r="B16" s="61" t="str">
        <f>'[1]6'!C14</f>
        <v>Besuki</v>
      </c>
      <c r="C16" s="137">
        <f>'[2]NEO-BAYI'!D15</f>
        <v>890</v>
      </c>
      <c r="D16" s="11">
        <f t="shared" si="1"/>
        <v>133.5</v>
      </c>
      <c r="E16" s="11">
        <f>'[4]NEO-BAYI'!I15</f>
        <v>12</v>
      </c>
      <c r="F16" s="11">
        <f>'[3]NEO-BAYI'!I15</f>
        <v>12</v>
      </c>
      <c r="G16" s="11">
        <f t="shared" si="2"/>
        <v>0</v>
      </c>
      <c r="H16" s="137">
        <f>'[2]NEO-BAYI'!K15</f>
        <v>890</v>
      </c>
      <c r="I16" s="67">
        <f>'[4]NEO-BAYI'!O15</f>
        <v>161</v>
      </c>
      <c r="J16" s="67">
        <f>'[3]NEO-BAYI'!O15</f>
        <v>161</v>
      </c>
      <c r="K16" s="67">
        <f t="shared" si="0"/>
        <v>0</v>
      </c>
      <c r="L16" s="23"/>
      <c r="M16" s="24"/>
      <c r="N16" s="18"/>
    </row>
    <row r="17" spans="1:14">
      <c r="A17" s="10">
        <f>'[1]6'!A15</f>
        <v>5</v>
      </c>
      <c r="B17" s="156" t="str">
        <f>'[1]6'!C15</f>
        <v>Suboh</v>
      </c>
      <c r="C17" s="137">
        <f>'[2]NEO-BAYI'!D16</f>
        <v>380</v>
      </c>
      <c r="D17" s="11">
        <f t="shared" si="1"/>
        <v>57</v>
      </c>
      <c r="E17" s="11">
        <f>'[4]NEO-BAYI'!I16</f>
        <v>4</v>
      </c>
      <c r="F17" s="11">
        <f>'[3]NEO-BAYI'!I16</f>
        <v>4</v>
      </c>
      <c r="G17" s="11">
        <f t="shared" si="2"/>
        <v>0</v>
      </c>
      <c r="H17" s="137">
        <f>'[2]NEO-BAYI'!K16</f>
        <v>380</v>
      </c>
      <c r="I17" s="67">
        <f>'[4]NEO-BAYI'!O16</f>
        <v>108</v>
      </c>
      <c r="J17" s="67">
        <f>'[3]NEO-BAYI'!O16</f>
        <v>101</v>
      </c>
      <c r="K17" s="157">
        <f t="shared" si="0"/>
        <v>7</v>
      </c>
      <c r="L17" s="23"/>
      <c r="M17" s="24"/>
      <c r="N17" s="18"/>
    </row>
    <row r="18" spans="1:14">
      <c r="A18" s="10">
        <f>'[1]6'!A16</f>
        <v>6</v>
      </c>
      <c r="B18" s="156" t="str">
        <f>'[1]6'!C16</f>
        <v>Mlandingan</v>
      </c>
      <c r="C18" s="137">
        <f>'[2]NEO-BAYI'!D17</f>
        <v>323</v>
      </c>
      <c r="D18" s="11">
        <f t="shared" si="1"/>
        <v>48.449999999999996</v>
      </c>
      <c r="E18" s="86">
        <f>'[4]NEO-BAYI'!I17</f>
        <v>11</v>
      </c>
      <c r="F18" s="86">
        <f>'[3]NEO-BAYI'!I17</f>
        <v>11</v>
      </c>
      <c r="G18" s="11">
        <f t="shared" si="2"/>
        <v>0</v>
      </c>
      <c r="H18" s="137">
        <f>'[2]NEO-BAYI'!K17</f>
        <v>323</v>
      </c>
      <c r="I18" s="67">
        <f>'[4]NEO-BAYI'!O17</f>
        <v>74</v>
      </c>
      <c r="J18" s="67">
        <f>'[3]NEO-BAYI'!O17</f>
        <v>94</v>
      </c>
      <c r="K18" s="157">
        <f t="shared" si="0"/>
        <v>-20</v>
      </c>
      <c r="L18" s="23"/>
      <c r="M18" s="24"/>
      <c r="N18" s="18"/>
    </row>
    <row r="19" spans="1:14">
      <c r="A19" s="10">
        <f>'[1]6'!A17</f>
        <v>7</v>
      </c>
      <c r="B19" s="61" t="str">
        <f>'[1]6'!C17</f>
        <v>Bungatan</v>
      </c>
      <c r="C19" s="137">
        <f>'[2]NEO-BAYI'!D18</f>
        <v>354</v>
      </c>
      <c r="D19" s="11">
        <f t="shared" si="1"/>
        <v>53.1</v>
      </c>
      <c r="E19" s="11">
        <f>'[4]NEO-BAYI'!I18</f>
        <v>10</v>
      </c>
      <c r="F19" s="11">
        <f>'[3]NEO-BAYI'!I18</f>
        <v>10</v>
      </c>
      <c r="G19" s="11">
        <f t="shared" si="2"/>
        <v>0</v>
      </c>
      <c r="H19" s="137">
        <f>'[2]NEO-BAYI'!K18</f>
        <v>354</v>
      </c>
      <c r="I19" s="67">
        <f>'[4]NEO-BAYI'!O18</f>
        <v>41</v>
      </c>
      <c r="J19" s="67">
        <f>'[3]NEO-BAYI'!O18</f>
        <v>41</v>
      </c>
      <c r="K19" s="67">
        <f t="shared" si="0"/>
        <v>0</v>
      </c>
      <c r="L19" s="23"/>
      <c r="M19" s="24"/>
      <c r="N19" s="18"/>
    </row>
    <row r="20" spans="1:14">
      <c r="A20" s="10">
        <f>'[1]6'!A18</f>
        <v>8</v>
      </c>
      <c r="B20" s="61" t="str">
        <f>'[1]6'!C18</f>
        <v>Kendit</v>
      </c>
      <c r="C20" s="137">
        <f>'[2]NEO-BAYI'!D19</f>
        <v>407</v>
      </c>
      <c r="D20" s="11">
        <f t="shared" si="1"/>
        <v>61.05</v>
      </c>
      <c r="E20" s="11">
        <f>'[4]NEO-BAYI'!I19</f>
        <v>13</v>
      </c>
      <c r="F20" s="11">
        <f>'[3]NEO-BAYI'!I19</f>
        <v>13</v>
      </c>
      <c r="G20" s="11">
        <f t="shared" si="2"/>
        <v>0</v>
      </c>
      <c r="H20" s="137">
        <f>'[2]NEO-BAYI'!K19</f>
        <v>407</v>
      </c>
      <c r="I20" s="67">
        <f>'[4]NEO-BAYI'!O19</f>
        <v>143</v>
      </c>
      <c r="J20" s="67">
        <f>'[3]NEO-BAYI'!O19</f>
        <v>143</v>
      </c>
      <c r="K20" s="67">
        <f t="shared" si="0"/>
        <v>0</v>
      </c>
      <c r="L20" s="23"/>
      <c r="M20" s="24"/>
      <c r="N20" s="18"/>
    </row>
    <row r="21" spans="1:14">
      <c r="A21" s="10">
        <f>'[1]6'!A19</f>
        <v>9</v>
      </c>
      <c r="B21" s="156" t="str">
        <f>'[1]6'!C19</f>
        <v>Panarukan</v>
      </c>
      <c r="C21" s="137">
        <f>'[2]NEO-BAYI'!D20</f>
        <v>772</v>
      </c>
      <c r="D21" s="11">
        <f t="shared" si="1"/>
        <v>115.8</v>
      </c>
      <c r="E21" s="11">
        <f>'[4]NEO-BAYI'!I20</f>
        <v>32</v>
      </c>
      <c r="F21" s="11">
        <f>'[3]NEO-BAYI'!I20</f>
        <v>33</v>
      </c>
      <c r="G21" s="155">
        <f t="shared" si="2"/>
        <v>-1</v>
      </c>
      <c r="H21" s="137">
        <f>'[2]NEO-BAYI'!K20</f>
        <v>772</v>
      </c>
      <c r="I21" s="67">
        <f>'[4]NEO-BAYI'!O20</f>
        <v>200</v>
      </c>
      <c r="J21" s="67">
        <f>'[3]NEO-BAYI'!O20</f>
        <v>195</v>
      </c>
      <c r="K21" s="157">
        <f t="shared" si="0"/>
        <v>5</v>
      </c>
      <c r="L21" s="23"/>
      <c r="M21" s="24"/>
      <c r="N21" s="18"/>
    </row>
    <row r="22" spans="1:14">
      <c r="A22" s="10">
        <f>'[1]6'!A20</f>
        <v>10</v>
      </c>
      <c r="B22" s="156" t="str">
        <f>'[1]6'!C20</f>
        <v>Situbondo</v>
      </c>
      <c r="C22" s="137">
        <f>'[2]NEO-BAYI'!D21</f>
        <v>678</v>
      </c>
      <c r="D22" s="11">
        <f t="shared" si="1"/>
        <v>101.7</v>
      </c>
      <c r="E22" s="11">
        <f>'[4]NEO-BAYI'!I21</f>
        <v>29</v>
      </c>
      <c r="F22" s="11">
        <f>'[3]NEO-BAYI'!I21</f>
        <v>29</v>
      </c>
      <c r="G22" s="11">
        <f t="shared" si="2"/>
        <v>0</v>
      </c>
      <c r="H22" s="137">
        <f>'[2]NEO-BAYI'!K21</f>
        <v>678</v>
      </c>
      <c r="I22" s="67">
        <f>'[4]NEO-BAYI'!O21</f>
        <v>144</v>
      </c>
      <c r="J22" s="67">
        <f>'[3]NEO-BAYI'!O21</f>
        <v>154</v>
      </c>
      <c r="K22" s="157">
        <f t="shared" si="0"/>
        <v>-10</v>
      </c>
      <c r="L22" s="23"/>
      <c r="M22" s="24"/>
      <c r="N22" s="18"/>
    </row>
    <row r="23" spans="1:14">
      <c r="A23" s="10">
        <f>'[1]6'!A21</f>
        <v>11</v>
      </c>
      <c r="B23" s="156" t="str">
        <f>'[1]6'!C21</f>
        <v>Mangaran</v>
      </c>
      <c r="C23" s="137">
        <f>'[2]NEO-BAYI'!D22</f>
        <v>463</v>
      </c>
      <c r="D23" s="11">
        <f t="shared" si="1"/>
        <v>69.45</v>
      </c>
      <c r="E23" s="11">
        <f>'[4]NEO-BAYI'!I22</f>
        <v>13</v>
      </c>
      <c r="F23" s="11">
        <f>'[3]NEO-BAYI'!I22</f>
        <v>13</v>
      </c>
      <c r="G23" s="11">
        <f t="shared" si="2"/>
        <v>0</v>
      </c>
      <c r="H23" s="137">
        <f>'[2]NEO-BAYI'!K22</f>
        <v>463</v>
      </c>
      <c r="I23" s="67">
        <f>'[4]NEO-BAYI'!O22</f>
        <v>113</v>
      </c>
      <c r="J23" s="67">
        <f>'[3]NEO-BAYI'!O22</f>
        <v>120</v>
      </c>
      <c r="K23" s="157">
        <f t="shared" si="0"/>
        <v>-7</v>
      </c>
      <c r="L23" s="23"/>
      <c r="M23" s="24"/>
      <c r="N23" s="18"/>
    </row>
    <row r="24" spans="1:14">
      <c r="A24" s="10">
        <f>'[1]6'!A22</f>
        <v>12</v>
      </c>
      <c r="B24" s="156" t="str">
        <f>'[1]6'!C22</f>
        <v>Panji</v>
      </c>
      <c r="C24" s="137">
        <f>'[2]NEO-BAYI'!D23</f>
        <v>994</v>
      </c>
      <c r="D24" s="11">
        <f t="shared" si="1"/>
        <v>149.1</v>
      </c>
      <c r="E24" s="11">
        <f>'[4]NEO-BAYI'!I23</f>
        <v>18</v>
      </c>
      <c r="F24" s="11">
        <f>'[3]NEO-BAYI'!I23</f>
        <v>18</v>
      </c>
      <c r="G24" s="11">
        <f t="shared" si="2"/>
        <v>0</v>
      </c>
      <c r="H24" s="137">
        <f>'[2]NEO-BAYI'!K23</f>
        <v>994</v>
      </c>
      <c r="I24" s="67">
        <f>'[4]NEO-BAYI'!O23</f>
        <v>294</v>
      </c>
      <c r="J24" s="67">
        <f>'[3]NEO-BAYI'!O23</f>
        <v>272</v>
      </c>
      <c r="K24" s="157">
        <f t="shared" si="0"/>
        <v>22</v>
      </c>
      <c r="L24" s="23"/>
      <c r="M24" s="24"/>
      <c r="N24" s="18"/>
    </row>
    <row r="25" spans="1:14">
      <c r="A25" s="10">
        <f>'[1]6'!A23</f>
        <v>13</v>
      </c>
      <c r="B25" s="61" t="str">
        <f>'[1]6'!C23</f>
        <v>Kapongan</v>
      </c>
      <c r="C25" s="137">
        <f>'[2]NEO-BAYI'!D24</f>
        <v>536</v>
      </c>
      <c r="D25" s="11">
        <f t="shared" si="1"/>
        <v>80.399999999999991</v>
      </c>
      <c r="E25" s="11">
        <f>'[4]NEO-BAYI'!I24</f>
        <v>9</v>
      </c>
      <c r="F25" s="11">
        <f>'[3]NEO-BAYI'!I24</f>
        <v>9</v>
      </c>
      <c r="G25" s="11">
        <f t="shared" si="2"/>
        <v>0</v>
      </c>
      <c r="H25" s="137">
        <f>'[2]NEO-BAYI'!K24</f>
        <v>536</v>
      </c>
      <c r="I25" s="67">
        <f>'[4]NEO-BAYI'!O24</f>
        <v>97</v>
      </c>
      <c r="J25" s="67">
        <f>'[3]NEO-BAYI'!O24</f>
        <v>97</v>
      </c>
      <c r="K25" s="67">
        <f t="shared" si="0"/>
        <v>0</v>
      </c>
      <c r="L25" s="23"/>
      <c r="M25" s="24"/>
      <c r="N25" s="18"/>
    </row>
    <row r="26" spans="1:14">
      <c r="A26" s="10">
        <f>'[1]6'!A24</f>
        <v>14</v>
      </c>
      <c r="B26" s="61" t="str">
        <f>'[1]6'!C24</f>
        <v>Arjasa</v>
      </c>
      <c r="C26" s="137">
        <f>'[2]NEO-BAYI'!D25</f>
        <v>575</v>
      </c>
      <c r="D26" s="11">
        <f t="shared" si="1"/>
        <v>86.25</v>
      </c>
      <c r="E26" s="11">
        <f>'[4]NEO-BAYI'!I25</f>
        <v>4</v>
      </c>
      <c r="F26" s="11">
        <f>'[3]NEO-BAYI'!I25</f>
        <v>4</v>
      </c>
      <c r="G26" s="11">
        <f t="shared" si="2"/>
        <v>0</v>
      </c>
      <c r="H26" s="137">
        <f>'[2]NEO-BAYI'!K25</f>
        <v>575</v>
      </c>
      <c r="I26" s="67">
        <f>'[4]NEO-BAYI'!O25</f>
        <v>114</v>
      </c>
      <c r="J26" s="67">
        <f>'[3]NEO-BAYI'!O25</f>
        <v>114</v>
      </c>
      <c r="K26" s="67">
        <f t="shared" si="0"/>
        <v>0</v>
      </c>
      <c r="L26" s="23"/>
      <c r="M26" s="24"/>
      <c r="N26" s="18"/>
    </row>
    <row r="27" spans="1:14">
      <c r="A27" s="10">
        <f>'[1]6'!A25</f>
        <v>15</v>
      </c>
      <c r="B27" s="156" t="str">
        <f>'[1]6'!C25</f>
        <v>Jangkar</v>
      </c>
      <c r="C27" s="137">
        <f>'[2]NEO-BAYI'!D26</f>
        <v>525</v>
      </c>
      <c r="D27" s="11">
        <f t="shared" si="1"/>
        <v>78.75</v>
      </c>
      <c r="E27" s="11">
        <f>'[4]NEO-BAYI'!I26</f>
        <v>15</v>
      </c>
      <c r="F27" s="11">
        <f>'[3]NEO-BAYI'!I26</f>
        <v>17</v>
      </c>
      <c r="G27" s="155">
        <f t="shared" si="2"/>
        <v>-2</v>
      </c>
      <c r="H27" s="137">
        <f>'[2]NEO-BAYI'!K26</f>
        <v>525</v>
      </c>
      <c r="I27" s="67">
        <f>'[4]NEO-BAYI'!O26</f>
        <v>100</v>
      </c>
      <c r="J27" s="67">
        <f>'[3]NEO-BAYI'!O26</f>
        <v>100</v>
      </c>
      <c r="K27" s="67">
        <f t="shared" si="0"/>
        <v>0</v>
      </c>
      <c r="L27" s="23"/>
      <c r="M27" s="24"/>
      <c r="N27" s="18"/>
    </row>
    <row r="28" spans="1:14">
      <c r="A28" s="10">
        <f>'[1]6'!A26</f>
        <v>16</v>
      </c>
      <c r="B28" s="156" t="str">
        <f>'[1]6'!C26</f>
        <v>Asembagus</v>
      </c>
      <c r="C28" s="137">
        <f>'[2]NEO-BAYI'!D27</f>
        <v>683</v>
      </c>
      <c r="D28" s="11">
        <f t="shared" si="1"/>
        <v>102.45</v>
      </c>
      <c r="E28" s="11">
        <f>'[4]NEO-BAYI'!I27</f>
        <v>18</v>
      </c>
      <c r="F28" s="11">
        <f>'[3]NEO-BAYI'!I27</f>
        <v>18</v>
      </c>
      <c r="G28" s="11">
        <f t="shared" si="2"/>
        <v>0</v>
      </c>
      <c r="H28" s="137">
        <f>'[2]NEO-BAYI'!K27</f>
        <v>683</v>
      </c>
      <c r="I28" s="67">
        <f>'[4]NEO-BAYI'!O27</f>
        <v>119</v>
      </c>
      <c r="J28" s="67">
        <f>'[3]NEO-BAYI'!O27</f>
        <v>141</v>
      </c>
      <c r="K28" s="157">
        <f t="shared" si="0"/>
        <v>-22</v>
      </c>
      <c r="L28" s="23"/>
      <c r="M28" s="24"/>
      <c r="N28" s="18"/>
    </row>
    <row r="29" spans="1:14">
      <c r="A29" s="10">
        <f>'[1]6'!A27</f>
        <v>17</v>
      </c>
      <c r="B29" s="61" t="str">
        <f>'[1]6'!C27</f>
        <v>Banyuputih</v>
      </c>
      <c r="C29" s="137">
        <f>'[2]NEO-BAYI'!D28</f>
        <v>792</v>
      </c>
      <c r="D29" s="11">
        <f t="shared" si="1"/>
        <v>118.8</v>
      </c>
      <c r="E29" s="11">
        <f>'[4]NEO-BAYI'!I28</f>
        <v>15</v>
      </c>
      <c r="F29" s="11">
        <f>'[3]NEO-BAYI'!I28</f>
        <v>15</v>
      </c>
      <c r="G29" s="11">
        <f t="shared" si="2"/>
        <v>0</v>
      </c>
      <c r="H29" s="137">
        <f>'[2]NEO-BAYI'!K28</f>
        <v>792</v>
      </c>
      <c r="I29" s="67">
        <f>'[4]NEO-BAYI'!O28</f>
        <v>165</v>
      </c>
      <c r="J29" s="67">
        <f>'[3]NEO-BAYI'!O28</f>
        <v>165</v>
      </c>
      <c r="K29" s="67">
        <f>I29-J29</f>
        <v>0</v>
      </c>
      <c r="L29" s="23"/>
      <c r="M29" s="24"/>
      <c r="N29" s="18"/>
    </row>
    <row r="30" spans="1:14" ht="20.100000000000001" customHeight="1" thickBot="1">
      <c r="A30" s="25" t="s">
        <v>101</v>
      </c>
      <c r="B30" s="26"/>
      <c r="C30" s="26">
        <f>SUM(C13:C29)</f>
        <v>9393</v>
      </c>
      <c r="D30" s="83">
        <f>SUM(D13:D29)</f>
        <v>1408.95</v>
      </c>
      <c r="E30" s="83">
        <f>SUM(E13:E29)</f>
        <v>218</v>
      </c>
      <c r="F30" s="83">
        <f>SUM(F13:F29)</f>
        <v>221</v>
      </c>
      <c r="G30" s="83">
        <f>E30-F30</f>
        <v>-3</v>
      </c>
      <c r="H30" s="26">
        <f>SUM(H13:H29)</f>
        <v>9393</v>
      </c>
      <c r="I30" s="68">
        <f>SUM(I13:I29)</f>
        <v>2111</v>
      </c>
      <c r="J30" s="68">
        <f>SUM(J13:J29)</f>
        <v>2136</v>
      </c>
      <c r="K30" s="68">
        <f>I30-J30</f>
        <v>-25</v>
      </c>
      <c r="L30" s="23"/>
      <c r="M30" s="24"/>
      <c r="N30" s="18"/>
    </row>
    <row r="31" spans="1:14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4">
      <c r="A32" s="17" t="s">
        <v>4</v>
      </c>
    </row>
    <row r="33" spans="1:2">
      <c r="A33" s="2" t="s">
        <v>172</v>
      </c>
      <c r="B33" s="2" t="s">
        <v>173</v>
      </c>
    </row>
    <row r="34" spans="1:2">
      <c r="A34" s="133"/>
      <c r="B34" s="2" t="s">
        <v>181</v>
      </c>
    </row>
    <row r="35" spans="1:2">
      <c r="B35" s="17" t="s">
        <v>174</v>
      </c>
    </row>
  </sheetData>
  <mergeCells count="17">
    <mergeCell ref="A5:K5"/>
    <mergeCell ref="A6:K6"/>
    <mergeCell ref="A7:K7"/>
    <mergeCell ref="I10:K10"/>
    <mergeCell ref="E10:E11"/>
    <mergeCell ref="F10:F11"/>
    <mergeCell ref="G10:G11"/>
    <mergeCell ref="A2:K2"/>
    <mergeCell ref="I9:K9"/>
    <mergeCell ref="D9:D11"/>
    <mergeCell ref="C9:C11"/>
    <mergeCell ref="B9:B11"/>
    <mergeCell ref="A9:A11"/>
    <mergeCell ref="H9:H11"/>
    <mergeCell ref="A3:K3"/>
    <mergeCell ref="A4:K4"/>
    <mergeCell ref="E9:G9"/>
  </mergeCells>
  <phoneticPr fontId="3" type="noConversion"/>
  <printOptions horizontalCentered="1" verticalCentered="1"/>
  <pageMargins left="0.39370078740157483" right="1.5748031496062993" top="0.78740157480314965" bottom="0.78740157480314965" header="0.51181102362204722" footer="0.51181102362204722"/>
  <pageSetup paperSize="5" scale="90" orientation="landscape" horizontalDpi="4294967294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H32"/>
  <sheetViews>
    <sheetView topLeftCell="A7" zoomScale="85" workbookViewId="0">
      <selection activeCell="E26" sqref="E26"/>
    </sheetView>
  </sheetViews>
  <sheetFormatPr defaultRowHeight="15"/>
  <cols>
    <col min="1" max="1" width="6.140625" style="30" customWidth="1"/>
    <col min="2" max="2" width="25.7109375" style="30" customWidth="1"/>
    <col min="3" max="3" width="23.140625" style="30" customWidth="1"/>
    <col min="4" max="6" width="17.28515625" style="30" customWidth="1"/>
    <col min="7" max="16384" width="9.140625" style="30"/>
  </cols>
  <sheetData>
    <row r="1" spans="1:6" ht="15.75">
      <c r="A1" s="113" t="s">
        <v>109</v>
      </c>
      <c r="B1" s="17"/>
      <c r="C1" s="17"/>
      <c r="D1" s="17"/>
      <c r="E1" s="17"/>
      <c r="F1" s="17"/>
    </row>
    <row r="2" spans="1:6">
      <c r="A2" s="17"/>
      <c r="B2" s="17"/>
      <c r="C2" s="31"/>
      <c r="D2" s="31"/>
      <c r="E2" s="31"/>
      <c r="F2" s="31"/>
    </row>
    <row r="3" spans="1:6" ht="15.75">
      <c r="A3" s="181" t="s">
        <v>5</v>
      </c>
      <c r="B3" s="181"/>
      <c r="C3" s="181"/>
      <c r="D3" s="181"/>
      <c r="E3" s="181"/>
      <c r="F3" s="181"/>
    </row>
    <row r="4" spans="1:6" ht="15.75">
      <c r="A4" s="181" t="s">
        <v>170</v>
      </c>
      <c r="B4" s="181"/>
      <c r="C4" s="181"/>
      <c r="D4" s="181"/>
      <c r="E4" s="181"/>
      <c r="F4" s="181"/>
    </row>
    <row r="5" spans="1:6" ht="15.75">
      <c r="A5" s="200" t="s">
        <v>131</v>
      </c>
      <c r="B5" s="200"/>
      <c r="C5" s="200"/>
      <c r="D5" s="200"/>
      <c r="E5" s="200"/>
      <c r="F5" s="200"/>
    </row>
    <row r="6" spans="1:6" ht="15.75">
      <c r="A6" s="200" t="s">
        <v>20</v>
      </c>
      <c r="B6" s="200"/>
      <c r="C6" s="200"/>
      <c r="D6" s="200"/>
      <c r="E6" s="200"/>
      <c r="F6" s="200"/>
    </row>
    <row r="7" spans="1:6" ht="15.75">
      <c r="A7" s="200" t="s">
        <v>175</v>
      </c>
      <c r="B7" s="200"/>
      <c r="C7" s="200"/>
      <c r="D7" s="200"/>
      <c r="E7" s="200"/>
      <c r="F7" s="200"/>
    </row>
    <row r="8" spans="1:6" ht="15.75" thickBot="1">
      <c r="A8" s="28"/>
      <c r="B8" s="28"/>
      <c r="D8" s="109"/>
      <c r="E8" s="109"/>
      <c r="F8" s="109"/>
    </row>
    <row r="9" spans="1:6" ht="20.100000000000001" customHeight="1">
      <c r="A9" s="164" t="s">
        <v>90</v>
      </c>
      <c r="B9" s="164" t="s">
        <v>92</v>
      </c>
      <c r="C9" s="164" t="s">
        <v>107</v>
      </c>
      <c r="D9" s="197" t="s">
        <v>108</v>
      </c>
      <c r="E9" s="198"/>
      <c r="F9" s="199"/>
    </row>
    <row r="10" spans="1:6" ht="20.100000000000001" customHeight="1">
      <c r="A10" s="165"/>
      <c r="B10" s="165"/>
      <c r="C10" s="165"/>
      <c r="D10" s="169"/>
      <c r="E10" s="170"/>
      <c r="F10" s="172"/>
    </row>
    <row r="11" spans="1:6" ht="20.100000000000001" customHeight="1">
      <c r="A11" s="166"/>
      <c r="B11" s="166"/>
      <c r="C11" s="166"/>
      <c r="D11" s="85" t="s">
        <v>163</v>
      </c>
      <c r="E11" s="85" t="s">
        <v>164</v>
      </c>
      <c r="F11" s="85" t="s">
        <v>165</v>
      </c>
    </row>
    <row r="12" spans="1:6">
      <c r="A12" s="20">
        <v>1</v>
      </c>
      <c r="B12" s="20">
        <v>3</v>
      </c>
      <c r="C12" s="7">
        <v>4</v>
      </c>
      <c r="D12" s="7">
        <v>5</v>
      </c>
      <c r="E12" s="7">
        <v>6</v>
      </c>
      <c r="F12" s="7"/>
    </row>
    <row r="13" spans="1:6">
      <c r="A13" s="22">
        <f>'[1]6'!A11</f>
        <v>1</v>
      </c>
      <c r="B13" s="22" t="str">
        <f>'[1]6'!C11</f>
        <v>Sumbermalang</v>
      </c>
      <c r="C13" s="11">
        <v>9</v>
      </c>
      <c r="D13" s="11">
        <f>[4]UCI!H13</f>
        <v>3</v>
      </c>
      <c r="E13" s="11"/>
      <c r="F13" s="11">
        <f>D13-E13</f>
        <v>3</v>
      </c>
    </row>
    <row r="14" spans="1:6">
      <c r="A14" s="22">
        <f>'[1]6'!A12</f>
        <v>2</v>
      </c>
      <c r="B14" s="22" t="str">
        <f>'[1]6'!C12</f>
        <v>Jatibanteng</v>
      </c>
      <c r="C14" s="11">
        <v>8</v>
      </c>
      <c r="D14" s="11">
        <f>[4]UCI!H14</f>
        <v>1</v>
      </c>
      <c r="E14" s="11"/>
      <c r="F14" s="11">
        <f t="shared" ref="F14:F29" si="0">D14-E14</f>
        <v>1</v>
      </c>
    </row>
    <row r="15" spans="1:6">
      <c r="A15" s="22">
        <f>'[1]6'!A13</f>
        <v>3</v>
      </c>
      <c r="B15" s="22" t="str">
        <f>'[1]6'!C13</f>
        <v>Banyuglugur</v>
      </c>
      <c r="C15" s="11">
        <v>7</v>
      </c>
      <c r="D15" s="11">
        <f>[4]UCI!H15</f>
        <v>2</v>
      </c>
      <c r="E15" s="11"/>
      <c r="F15" s="11">
        <f t="shared" si="0"/>
        <v>2</v>
      </c>
    </row>
    <row r="16" spans="1:6">
      <c r="A16" s="22">
        <f>'[1]6'!A14</f>
        <v>4</v>
      </c>
      <c r="B16" s="22" t="str">
        <f>'[1]6'!C14</f>
        <v>Besuki</v>
      </c>
      <c r="C16" s="11">
        <v>10</v>
      </c>
      <c r="D16" s="11">
        <f>[4]UCI!H16</f>
        <v>2</v>
      </c>
      <c r="E16" s="11"/>
      <c r="F16" s="11">
        <f t="shared" si="0"/>
        <v>2</v>
      </c>
    </row>
    <row r="17" spans="1:8">
      <c r="A17" s="22">
        <f>'[1]6'!A15</f>
        <v>5</v>
      </c>
      <c r="B17" s="22" t="str">
        <f>'[1]6'!C15</f>
        <v>Suboh</v>
      </c>
      <c r="C17" s="11">
        <v>8</v>
      </c>
      <c r="D17" s="11">
        <f>[4]UCI!H17</f>
        <v>4</v>
      </c>
      <c r="E17" s="11"/>
      <c r="F17" s="11">
        <f t="shared" si="0"/>
        <v>4</v>
      </c>
    </row>
    <row r="18" spans="1:8">
      <c r="A18" s="22">
        <f>'[1]6'!A16</f>
        <v>6</v>
      </c>
      <c r="B18" s="22" t="str">
        <f>'[1]6'!C16</f>
        <v>Mlandingan</v>
      </c>
      <c r="C18" s="11">
        <v>7</v>
      </c>
      <c r="D18" s="11">
        <f>[4]UCI!H18</f>
        <v>2</v>
      </c>
      <c r="E18" s="11"/>
      <c r="F18" s="11">
        <f t="shared" si="0"/>
        <v>2</v>
      </c>
    </row>
    <row r="19" spans="1:8">
      <c r="A19" s="22">
        <f>'[1]6'!A17</f>
        <v>7</v>
      </c>
      <c r="B19" s="22" t="str">
        <f>'[1]6'!C17</f>
        <v>Bungatan</v>
      </c>
      <c r="C19" s="11">
        <v>7</v>
      </c>
      <c r="D19" s="11">
        <f>[4]UCI!H19</f>
        <v>1</v>
      </c>
      <c r="E19" s="11"/>
      <c r="F19" s="11">
        <f t="shared" si="0"/>
        <v>1</v>
      </c>
    </row>
    <row r="20" spans="1:8">
      <c r="A20" s="22">
        <f>'[1]6'!A18</f>
        <v>8</v>
      </c>
      <c r="B20" s="22" t="str">
        <f>'[1]6'!C18</f>
        <v>Kendit</v>
      </c>
      <c r="C20" s="11">
        <v>7</v>
      </c>
      <c r="D20" s="11">
        <f>[4]UCI!H20</f>
        <v>6</v>
      </c>
      <c r="E20" s="11"/>
      <c r="F20" s="11">
        <f t="shared" si="0"/>
        <v>6</v>
      </c>
    </row>
    <row r="21" spans="1:8">
      <c r="A21" s="22">
        <f>'[1]6'!A19</f>
        <v>9</v>
      </c>
      <c r="B21" s="22" t="str">
        <f>'[1]6'!C19</f>
        <v>Panarukan</v>
      </c>
      <c r="C21" s="11">
        <v>8</v>
      </c>
      <c r="D21" s="11">
        <f>[4]UCI!H21</f>
        <v>0</v>
      </c>
      <c r="E21" s="11"/>
      <c r="F21" s="11">
        <f t="shared" si="0"/>
        <v>0</v>
      </c>
    </row>
    <row r="22" spans="1:8">
      <c r="A22" s="22">
        <f>'[1]6'!A20</f>
        <v>10</v>
      </c>
      <c r="B22" s="22" t="str">
        <f>'[1]6'!C20</f>
        <v>Situbondo</v>
      </c>
      <c r="C22" s="11">
        <v>6</v>
      </c>
      <c r="D22" s="11">
        <f>[4]UCI!H22</f>
        <v>1</v>
      </c>
      <c r="E22" s="11"/>
      <c r="F22" s="11">
        <f t="shared" si="0"/>
        <v>1</v>
      </c>
    </row>
    <row r="23" spans="1:8">
      <c r="A23" s="22">
        <f>'[1]6'!A21</f>
        <v>11</v>
      </c>
      <c r="B23" s="22" t="str">
        <f>'[1]6'!C21</f>
        <v>Mangaran</v>
      </c>
      <c r="C23" s="11">
        <v>6</v>
      </c>
      <c r="D23" s="11">
        <f>[4]UCI!H23</f>
        <v>0</v>
      </c>
      <c r="E23" s="11"/>
      <c r="F23" s="11">
        <f t="shared" si="0"/>
        <v>0</v>
      </c>
    </row>
    <row r="24" spans="1:8">
      <c r="A24" s="22">
        <f>'[1]6'!A22</f>
        <v>12</v>
      </c>
      <c r="B24" s="22" t="str">
        <f>'[1]6'!C22</f>
        <v>Panji</v>
      </c>
      <c r="C24" s="11">
        <v>12</v>
      </c>
      <c r="D24" s="11">
        <f>[4]UCI!H24</f>
        <v>11</v>
      </c>
      <c r="E24" s="11"/>
      <c r="F24" s="11">
        <f t="shared" si="0"/>
        <v>11</v>
      </c>
    </row>
    <row r="25" spans="1:8">
      <c r="A25" s="22">
        <f>'[1]6'!A23</f>
        <v>13</v>
      </c>
      <c r="B25" s="22" t="str">
        <f>'[1]6'!C23</f>
        <v>Kapongan</v>
      </c>
      <c r="C25" s="11">
        <v>10</v>
      </c>
      <c r="D25" s="11">
        <f>[4]UCI!H25</f>
        <v>0</v>
      </c>
      <c r="E25" s="11"/>
      <c r="F25" s="11">
        <f t="shared" si="0"/>
        <v>0</v>
      </c>
      <c r="H25" s="30" t="s">
        <v>19</v>
      </c>
    </row>
    <row r="26" spans="1:8">
      <c r="A26" s="22">
        <f>'[1]6'!A24</f>
        <v>14</v>
      </c>
      <c r="B26" s="22" t="str">
        <f>'[1]6'!C24</f>
        <v>Arjasa</v>
      </c>
      <c r="C26" s="11">
        <v>8</v>
      </c>
      <c r="D26" s="11">
        <f>[4]UCI!H26</f>
        <v>1</v>
      </c>
      <c r="E26" s="11"/>
      <c r="F26" s="11">
        <f t="shared" si="0"/>
        <v>1</v>
      </c>
    </row>
    <row r="27" spans="1:8">
      <c r="A27" s="22">
        <f>'[1]6'!A25</f>
        <v>15</v>
      </c>
      <c r="B27" s="22" t="str">
        <f>'[1]6'!C25</f>
        <v>Jangkar</v>
      </c>
      <c r="C27" s="11">
        <v>8</v>
      </c>
      <c r="D27" s="11">
        <f>[4]UCI!H27</f>
        <v>1</v>
      </c>
      <c r="E27" s="11"/>
      <c r="F27" s="11">
        <f t="shared" si="0"/>
        <v>1</v>
      </c>
    </row>
    <row r="28" spans="1:8">
      <c r="A28" s="22">
        <f>'[1]6'!A26</f>
        <v>16</v>
      </c>
      <c r="B28" s="22" t="str">
        <f>'[1]6'!C26</f>
        <v>Asembagus</v>
      </c>
      <c r="C28" s="11">
        <v>10</v>
      </c>
      <c r="D28" s="11">
        <f>[4]UCI!H28</f>
        <v>4</v>
      </c>
      <c r="E28" s="11"/>
      <c r="F28" s="11">
        <f t="shared" si="0"/>
        <v>4</v>
      </c>
    </row>
    <row r="29" spans="1:8">
      <c r="A29" s="22">
        <f>'[1]6'!A27</f>
        <v>17</v>
      </c>
      <c r="B29" s="22" t="str">
        <f>'[1]6'!C27</f>
        <v>Banyuputih</v>
      </c>
      <c r="C29" s="11">
        <v>5</v>
      </c>
      <c r="D29" s="11">
        <f>[4]UCI!H29</f>
        <v>0</v>
      </c>
      <c r="E29" s="11"/>
      <c r="F29" s="11">
        <f t="shared" si="0"/>
        <v>0</v>
      </c>
    </row>
    <row r="30" spans="1:8" ht="20.100000000000001" customHeight="1" thickBot="1">
      <c r="A30" s="25" t="s">
        <v>101</v>
      </c>
      <c r="B30" s="25"/>
      <c r="C30" s="27">
        <f>SUM(C13:C29)</f>
        <v>136</v>
      </c>
      <c r="D30" s="27">
        <f>SUM(D13:D29)</f>
        <v>39</v>
      </c>
      <c r="E30" s="27">
        <f>SUM(E13:E29)</f>
        <v>0</v>
      </c>
      <c r="F30" s="27">
        <f>D30-E30</f>
        <v>39</v>
      </c>
    </row>
    <row r="31" spans="1:8">
      <c r="A31" s="21"/>
      <c r="B31" s="21"/>
    </row>
    <row r="32" spans="1:8">
      <c r="A32" s="17" t="s">
        <v>6</v>
      </c>
      <c r="B32" s="17"/>
    </row>
  </sheetData>
  <mergeCells count="9">
    <mergeCell ref="C9:C11"/>
    <mergeCell ref="B9:B11"/>
    <mergeCell ref="A9:A11"/>
    <mergeCell ref="D9:F10"/>
    <mergeCell ref="A3:F3"/>
    <mergeCell ref="A5:F5"/>
    <mergeCell ref="A7:F7"/>
    <mergeCell ref="A6:F6"/>
    <mergeCell ref="A4:F4"/>
  </mergeCells>
  <phoneticPr fontId="3" type="noConversion"/>
  <pageMargins left="2.3622047244094491" right="0.55118110236220474" top="0.78740157480314965" bottom="0.78740157480314965" header="0" footer="0"/>
  <pageSetup paperSize="5" orientation="landscape" horizontalDpi="4294967294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M34"/>
  <sheetViews>
    <sheetView topLeftCell="A7" zoomScale="79" zoomScaleNormal="79" workbookViewId="0">
      <selection activeCell="B34" sqref="B34"/>
    </sheetView>
  </sheetViews>
  <sheetFormatPr defaultRowHeight="15"/>
  <cols>
    <col min="1" max="1" width="5.7109375" style="17" customWidth="1"/>
    <col min="2" max="2" width="23.85546875" style="17" customWidth="1"/>
    <col min="3" max="3" width="23.28515625" style="17" customWidth="1"/>
    <col min="4" max="4" width="15.7109375" style="17" hidden="1" customWidth="1"/>
    <col min="5" max="6" width="15.7109375" style="17" customWidth="1"/>
    <col min="7" max="7" width="13.42578125" style="17" customWidth="1"/>
    <col min="8" max="10" width="15.7109375" style="17" customWidth="1"/>
  </cols>
  <sheetData>
    <row r="1" spans="1:13" ht="15.75">
      <c r="A1" s="113" t="s">
        <v>144</v>
      </c>
    </row>
    <row r="3" spans="1:13" ht="15.75">
      <c r="A3" s="75" t="s">
        <v>7</v>
      </c>
      <c r="B3" s="75"/>
      <c r="C3" s="75"/>
      <c r="D3" s="75"/>
      <c r="E3" s="75"/>
      <c r="F3" s="75"/>
      <c r="G3" s="75"/>
      <c r="H3" s="75"/>
      <c r="I3" s="75"/>
      <c r="J3" s="75"/>
    </row>
    <row r="4" spans="1:13" ht="15.75">
      <c r="A4" s="75" t="s">
        <v>170</v>
      </c>
      <c r="B4" s="75"/>
      <c r="C4" s="75"/>
      <c r="D4" s="75"/>
      <c r="E4" s="75"/>
      <c r="F4" s="75"/>
      <c r="G4" s="75"/>
      <c r="H4" s="75"/>
      <c r="I4" s="75"/>
      <c r="J4" s="75"/>
    </row>
    <row r="5" spans="1:13" ht="15.75">
      <c r="A5" s="201" t="s">
        <v>131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3" ht="15.75">
      <c r="A6" s="201" t="s">
        <v>20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3" ht="15.75">
      <c r="A7" s="201" t="s">
        <v>175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13" ht="15.75" thickBot="1">
      <c r="A8" s="28"/>
      <c r="H8" s="28"/>
      <c r="I8" s="28"/>
      <c r="J8" s="28"/>
    </row>
    <row r="9" spans="1:13" ht="15" customHeight="1">
      <c r="A9" s="206" t="s">
        <v>90</v>
      </c>
      <c r="B9" s="164" t="s">
        <v>91</v>
      </c>
      <c r="C9" s="164" t="s">
        <v>92</v>
      </c>
      <c r="D9" s="209" t="s">
        <v>112</v>
      </c>
      <c r="E9" s="210"/>
      <c r="F9" s="210"/>
      <c r="G9" s="211"/>
      <c r="H9" s="203" t="s">
        <v>110</v>
      </c>
      <c r="I9" s="204"/>
      <c r="J9" s="205"/>
      <c r="L9" s="202"/>
      <c r="M9" s="202"/>
    </row>
    <row r="10" spans="1:13" ht="17.25" customHeight="1">
      <c r="A10" s="207"/>
      <c r="B10" s="165"/>
      <c r="C10" s="165"/>
      <c r="D10" s="208" t="s">
        <v>151</v>
      </c>
      <c r="E10" s="169" t="s">
        <v>176</v>
      </c>
      <c r="F10" s="172"/>
      <c r="G10" s="135"/>
      <c r="H10" s="179" t="s">
        <v>151</v>
      </c>
      <c r="I10" s="212" t="s">
        <v>111</v>
      </c>
      <c r="J10" s="213"/>
      <c r="L10" s="107"/>
      <c r="M10" s="107"/>
    </row>
    <row r="11" spans="1:13" ht="14.25" customHeight="1">
      <c r="A11" s="35"/>
      <c r="B11" s="85"/>
      <c r="C11" s="85"/>
      <c r="D11" s="180"/>
      <c r="E11" s="7" t="s">
        <v>163</v>
      </c>
      <c r="F11" s="110" t="s">
        <v>164</v>
      </c>
      <c r="G11" s="53" t="s">
        <v>165</v>
      </c>
      <c r="H11" s="180"/>
      <c r="I11" s="39" t="s">
        <v>163</v>
      </c>
      <c r="J11" s="120" t="s">
        <v>164</v>
      </c>
      <c r="L11" s="107"/>
      <c r="M11" s="107"/>
    </row>
    <row r="12" spans="1:13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111">
        <v>6</v>
      </c>
      <c r="G12" s="100">
        <v>11</v>
      </c>
      <c r="H12" s="20">
        <v>7</v>
      </c>
      <c r="I12" s="20">
        <v>8</v>
      </c>
      <c r="J12" s="116">
        <v>9</v>
      </c>
    </row>
    <row r="13" spans="1:13">
      <c r="A13" s="34">
        <f>'[1]6'!A11</f>
        <v>1</v>
      </c>
      <c r="B13" s="10" t="str">
        <f>'[1]6'!B11</f>
        <v>Sumbermalang</v>
      </c>
      <c r="C13" s="10" t="str">
        <f>'[1]6'!C11</f>
        <v>Sumbermalang</v>
      </c>
      <c r="D13" s="147">
        <f>[2]DDTK!D13</f>
        <v>0</v>
      </c>
      <c r="E13" s="147">
        <f>[4]DDTK!H13</f>
        <v>88</v>
      </c>
      <c r="F13" s="147">
        <f>[3]DDTK!H13</f>
        <v>88</v>
      </c>
      <c r="G13" s="67">
        <f t="shared" ref="G13:G28" si="0">E13-F13</f>
        <v>0</v>
      </c>
      <c r="H13" s="115"/>
      <c r="I13" s="121"/>
      <c r="J13" s="121"/>
    </row>
    <row r="14" spans="1:13">
      <c r="A14" s="22">
        <f>'[1]6'!A12</f>
        <v>2</v>
      </c>
      <c r="B14" s="10" t="str">
        <f>'[1]6'!B12</f>
        <v>Jatibanteng</v>
      </c>
      <c r="C14" s="10" t="str">
        <f>'[1]6'!C12</f>
        <v>Jatibanteng</v>
      </c>
      <c r="D14" s="147">
        <f>[2]DDTK!D14</f>
        <v>0</v>
      </c>
      <c r="E14" s="147">
        <f>[4]DDTK!H14</f>
        <v>313</v>
      </c>
      <c r="F14" s="147">
        <f>[3]DDTK!H14</f>
        <v>313</v>
      </c>
      <c r="G14" s="67">
        <f t="shared" si="0"/>
        <v>0</v>
      </c>
      <c r="H14" s="115"/>
      <c r="I14" s="121"/>
      <c r="J14" s="121"/>
    </row>
    <row r="15" spans="1:13">
      <c r="A15" s="22">
        <f>'[1]6'!A13</f>
        <v>3</v>
      </c>
      <c r="B15" s="10" t="str">
        <f>'[1]6'!B13</f>
        <v>Banyuglugur</v>
      </c>
      <c r="C15" s="10" t="str">
        <f>'[1]6'!C13</f>
        <v>Banyuglugur</v>
      </c>
      <c r="D15" s="147">
        <f>[2]DDTK!D15</f>
        <v>0</v>
      </c>
      <c r="E15" s="147">
        <f>[4]DDTK!H15</f>
        <v>200</v>
      </c>
      <c r="F15" s="147">
        <f>[3]DDTK!H15</f>
        <v>200</v>
      </c>
      <c r="G15" s="67">
        <f t="shared" si="0"/>
        <v>0</v>
      </c>
      <c r="H15" s="115"/>
      <c r="I15" s="121"/>
      <c r="J15" s="121"/>
    </row>
    <row r="16" spans="1:13">
      <c r="A16" s="22">
        <f>'[1]6'!A14</f>
        <v>4</v>
      </c>
      <c r="B16" s="10" t="str">
        <f>'[1]6'!B14</f>
        <v>Besuki</v>
      </c>
      <c r="C16" s="10" t="str">
        <f>'[1]6'!C14</f>
        <v>Besuki</v>
      </c>
      <c r="D16" s="147">
        <f>[2]DDTK!D16</f>
        <v>0</v>
      </c>
      <c r="E16" s="147">
        <f>[4]DDTK!H16</f>
        <v>303</v>
      </c>
      <c r="F16" s="147">
        <f>[3]DDTK!H16</f>
        <v>303</v>
      </c>
      <c r="G16" s="67">
        <f t="shared" si="0"/>
        <v>0</v>
      </c>
      <c r="H16" s="115"/>
      <c r="I16" s="121"/>
      <c r="J16" s="121"/>
    </row>
    <row r="17" spans="1:10">
      <c r="A17" s="22">
        <f>'[1]6'!A15</f>
        <v>5</v>
      </c>
      <c r="B17" s="154" t="str">
        <f>'[1]6'!B15</f>
        <v>Suboh</v>
      </c>
      <c r="C17" s="10" t="str">
        <f>'[1]6'!C15</f>
        <v>Suboh</v>
      </c>
      <c r="D17" s="147">
        <f>[2]DDTK!D17</f>
        <v>0</v>
      </c>
      <c r="E17" s="147">
        <f>[4]DDTK!H17</f>
        <v>310</v>
      </c>
      <c r="F17" s="147">
        <f>[3]DDTK!H17</f>
        <v>321</v>
      </c>
      <c r="G17" s="157">
        <f t="shared" si="0"/>
        <v>-11</v>
      </c>
      <c r="H17" s="115"/>
      <c r="I17" s="121"/>
      <c r="J17" s="121"/>
    </row>
    <row r="18" spans="1:10">
      <c r="A18" s="22">
        <f>'[1]6'!A16</f>
        <v>6</v>
      </c>
      <c r="B18" s="10" t="str">
        <f>'[1]6'!B16</f>
        <v>Mlandingan</v>
      </c>
      <c r="C18" s="10" t="str">
        <f>'[1]6'!C16</f>
        <v>Mlandingan</v>
      </c>
      <c r="D18" s="147">
        <f>[2]DDTK!D18</f>
        <v>0</v>
      </c>
      <c r="E18" s="147">
        <f>[4]DDTK!H18</f>
        <v>406</v>
      </c>
      <c r="F18" s="147">
        <f>[3]DDTK!H18</f>
        <v>406</v>
      </c>
      <c r="G18" s="67">
        <f t="shared" si="0"/>
        <v>0</v>
      </c>
      <c r="H18" s="115"/>
      <c r="I18" s="121"/>
      <c r="J18" s="121"/>
    </row>
    <row r="19" spans="1:10">
      <c r="A19" s="22">
        <f>'[1]6'!A17</f>
        <v>7</v>
      </c>
      <c r="B19" s="10" t="str">
        <f>'[1]6'!B17</f>
        <v>Bungatan</v>
      </c>
      <c r="C19" s="10" t="str">
        <f>'[1]6'!C17</f>
        <v>Bungatan</v>
      </c>
      <c r="D19" s="147">
        <f>[2]DDTK!D19</f>
        <v>0</v>
      </c>
      <c r="E19" s="147">
        <f>[4]DDTK!H19</f>
        <v>109</v>
      </c>
      <c r="F19" s="147">
        <f>[3]DDTK!H19</f>
        <v>109</v>
      </c>
      <c r="G19" s="67">
        <f t="shared" si="0"/>
        <v>0</v>
      </c>
      <c r="H19" s="115"/>
      <c r="I19" s="121"/>
      <c r="J19" s="121"/>
    </row>
    <row r="20" spans="1:10">
      <c r="A20" s="22">
        <f>'[1]6'!A18</f>
        <v>8</v>
      </c>
      <c r="B20" s="10" t="str">
        <f>'[1]6'!B18</f>
        <v>Kendit</v>
      </c>
      <c r="C20" s="10" t="str">
        <f>'[1]6'!C18</f>
        <v>Kendit</v>
      </c>
      <c r="D20" s="147">
        <f>[2]DDTK!D20</f>
        <v>0</v>
      </c>
      <c r="E20" s="147">
        <f>[4]DDTK!H20</f>
        <v>278</v>
      </c>
      <c r="F20" s="147">
        <f>[3]DDTK!H20</f>
        <v>278</v>
      </c>
      <c r="G20" s="67">
        <f t="shared" si="0"/>
        <v>0</v>
      </c>
      <c r="H20" s="115"/>
      <c r="I20" s="121"/>
      <c r="J20" s="121"/>
    </row>
    <row r="21" spans="1:10">
      <c r="A21" s="22">
        <f>'[1]6'!A19</f>
        <v>9</v>
      </c>
      <c r="B21" s="154" t="str">
        <f>'[1]6'!B19</f>
        <v>Panarukan</v>
      </c>
      <c r="C21" s="10" t="str">
        <f>'[1]6'!C19</f>
        <v>Panarukan</v>
      </c>
      <c r="D21" s="147">
        <f>[2]DDTK!D21</f>
        <v>0</v>
      </c>
      <c r="E21" s="147">
        <f>[4]DDTK!H21</f>
        <v>558</v>
      </c>
      <c r="F21" s="147">
        <f>[3]DDTK!H21</f>
        <v>553</v>
      </c>
      <c r="G21" s="157">
        <f t="shared" si="0"/>
        <v>5</v>
      </c>
      <c r="H21" s="115"/>
      <c r="I21" s="121"/>
      <c r="J21" s="121"/>
    </row>
    <row r="22" spans="1:10">
      <c r="A22" s="22">
        <f>'[1]6'!A20</f>
        <v>10</v>
      </c>
      <c r="B22" s="10" t="str">
        <f>'[1]6'!B20</f>
        <v>Situbondo</v>
      </c>
      <c r="C22" s="10" t="str">
        <f>'[1]6'!C20</f>
        <v>Situbondo</v>
      </c>
      <c r="D22" s="147">
        <f>[2]DDTK!D22</f>
        <v>0</v>
      </c>
      <c r="E22" s="147">
        <f>[4]DDTK!H22</f>
        <v>450</v>
      </c>
      <c r="F22" s="147">
        <f>[3]DDTK!H22</f>
        <v>450</v>
      </c>
      <c r="G22" s="67">
        <f t="shared" si="0"/>
        <v>0</v>
      </c>
      <c r="H22" s="115"/>
      <c r="I22" s="121"/>
      <c r="J22" s="121"/>
    </row>
    <row r="23" spans="1:10">
      <c r="A23" s="22">
        <f>'[1]6'!A21</f>
        <v>11</v>
      </c>
      <c r="B23" s="10" t="str">
        <f>'[1]6'!B21</f>
        <v>Mangaran</v>
      </c>
      <c r="C23" s="10" t="str">
        <f>'[1]6'!C21</f>
        <v>Mangaran</v>
      </c>
      <c r="D23" s="147">
        <f>[2]DDTK!D23</f>
        <v>0</v>
      </c>
      <c r="E23" s="147">
        <f>[4]DDTK!H23</f>
        <v>350</v>
      </c>
      <c r="F23" s="147">
        <f>[3]DDTK!H23</f>
        <v>350</v>
      </c>
      <c r="G23" s="67">
        <f t="shared" si="0"/>
        <v>0</v>
      </c>
      <c r="H23" s="115"/>
      <c r="I23" s="121"/>
      <c r="J23" s="121"/>
    </row>
    <row r="24" spans="1:10">
      <c r="A24" s="22">
        <f>'[1]6'!A22</f>
        <v>12</v>
      </c>
      <c r="B24" s="10" t="str">
        <f>'[1]6'!B22</f>
        <v>Panji</v>
      </c>
      <c r="C24" s="10" t="str">
        <f>'[1]6'!C22</f>
        <v>Panji</v>
      </c>
      <c r="D24" s="147">
        <f>[2]DDTK!D24</f>
        <v>0</v>
      </c>
      <c r="E24" s="147">
        <f>[4]DDTK!H24</f>
        <v>878</v>
      </c>
      <c r="F24" s="147">
        <f>[3]DDTK!H24</f>
        <v>878</v>
      </c>
      <c r="G24" s="67">
        <f t="shared" si="0"/>
        <v>0</v>
      </c>
      <c r="H24" s="115"/>
      <c r="I24" s="121"/>
      <c r="J24" s="121"/>
    </row>
    <row r="25" spans="1:10">
      <c r="A25" s="22">
        <f>'[1]6'!A23</f>
        <v>13</v>
      </c>
      <c r="B25" s="10" t="str">
        <f>'[1]6'!B23</f>
        <v>Kapongan</v>
      </c>
      <c r="C25" s="10" t="str">
        <f>'[1]6'!C23</f>
        <v>Kapongan</v>
      </c>
      <c r="D25" s="147">
        <f>[2]DDTK!D25</f>
        <v>0</v>
      </c>
      <c r="E25" s="147">
        <f>[4]DDTK!H25</f>
        <v>431</v>
      </c>
      <c r="F25" s="147">
        <f>[3]DDTK!H25</f>
        <v>431</v>
      </c>
      <c r="G25" s="67">
        <f t="shared" si="0"/>
        <v>0</v>
      </c>
      <c r="H25" s="115"/>
      <c r="I25" s="121"/>
      <c r="J25" s="121"/>
    </row>
    <row r="26" spans="1:10">
      <c r="A26" s="22">
        <f>'[1]6'!A24</f>
        <v>14</v>
      </c>
      <c r="B26" s="10" t="str">
        <f>'[1]6'!B24</f>
        <v>Arjasa</v>
      </c>
      <c r="C26" s="10" t="str">
        <f>'[1]6'!C24</f>
        <v>Arjasa</v>
      </c>
      <c r="D26" s="147">
        <f>[2]DDTK!D26</f>
        <v>0</v>
      </c>
      <c r="E26" s="147">
        <f>[4]DDTK!H26</f>
        <v>307</v>
      </c>
      <c r="F26" s="147">
        <f>[3]DDTK!H26</f>
        <v>307</v>
      </c>
      <c r="G26" s="67">
        <f t="shared" si="0"/>
        <v>0</v>
      </c>
      <c r="H26" s="115"/>
      <c r="I26" s="121"/>
      <c r="J26" s="121"/>
    </row>
    <row r="27" spans="1:10">
      <c r="A27" s="22">
        <f>'[1]6'!A25</f>
        <v>15</v>
      </c>
      <c r="B27" s="10" t="str">
        <f>'[1]6'!B25</f>
        <v>Jangkar</v>
      </c>
      <c r="C27" s="10" t="str">
        <f>'[1]6'!C25</f>
        <v>Jangkar</v>
      </c>
      <c r="D27" s="147">
        <f>[2]DDTK!D27</f>
        <v>0</v>
      </c>
      <c r="E27" s="147">
        <f>[4]DDTK!H27</f>
        <v>326</v>
      </c>
      <c r="F27" s="147">
        <f>[3]DDTK!H27</f>
        <v>326</v>
      </c>
      <c r="G27" s="67">
        <f t="shared" si="0"/>
        <v>0</v>
      </c>
      <c r="H27" s="115"/>
      <c r="I27" s="121"/>
      <c r="J27" s="121"/>
    </row>
    <row r="28" spans="1:10">
      <c r="A28" s="22">
        <f>'[1]6'!A26</f>
        <v>16</v>
      </c>
      <c r="B28" s="10" t="str">
        <f>'[1]6'!B26</f>
        <v>Asembagus</v>
      </c>
      <c r="C28" s="10" t="str">
        <f>'[1]6'!C26</f>
        <v>Asembagus</v>
      </c>
      <c r="D28" s="147">
        <f>[2]DDTK!D28</f>
        <v>0</v>
      </c>
      <c r="E28" s="147">
        <f>[4]DDTK!H28</f>
        <v>403</v>
      </c>
      <c r="F28" s="147">
        <f>[3]DDTK!H28</f>
        <v>403</v>
      </c>
      <c r="G28" s="67">
        <f t="shared" si="0"/>
        <v>0</v>
      </c>
      <c r="H28" s="115"/>
      <c r="I28" s="121"/>
      <c r="J28" s="121"/>
    </row>
    <row r="29" spans="1:10" ht="15.75" thickBot="1">
      <c r="A29" s="119">
        <f>'[1]6'!A27</f>
        <v>17</v>
      </c>
      <c r="B29" s="82" t="str">
        <f>'[1]6'!B27</f>
        <v>Banyuputih</v>
      </c>
      <c r="C29" s="82" t="str">
        <f>'[1]6'!C27</f>
        <v>Banyuputih</v>
      </c>
      <c r="D29" s="146">
        <f>[2]DDTK!D29</f>
        <v>0</v>
      </c>
      <c r="E29" s="146">
        <f>[4]DDTK!H29</f>
        <v>277</v>
      </c>
      <c r="F29" s="146">
        <f>[3]DDTK!H29</f>
        <v>277</v>
      </c>
      <c r="G29" s="67">
        <f>E29-F29</f>
        <v>0</v>
      </c>
      <c r="H29" s="126"/>
      <c r="I29" s="125"/>
      <c r="J29" s="125"/>
    </row>
    <row r="30" spans="1:10" ht="15.75" thickBot="1">
      <c r="A30" s="117" t="s">
        <v>101</v>
      </c>
      <c r="B30" s="38"/>
      <c r="C30" s="122"/>
      <c r="D30" s="123">
        <f>SUM(D13:D29)</f>
        <v>0</v>
      </c>
      <c r="E30" s="78">
        <f>SUM(E13:E29)</f>
        <v>5987</v>
      </c>
      <c r="F30" s="78">
        <f>SUM(F13:F29)</f>
        <v>5993</v>
      </c>
      <c r="G30" s="68">
        <f>E30-F30</f>
        <v>-6</v>
      </c>
      <c r="H30" s="124"/>
      <c r="I30" s="125"/>
      <c r="J30" s="125"/>
    </row>
    <row r="31" spans="1:10">
      <c r="A31" s="21"/>
      <c r="B31" s="21"/>
      <c r="C31" s="21"/>
      <c r="D31" s="21"/>
      <c r="E31" s="21"/>
      <c r="F31" s="21"/>
      <c r="G31" s="28"/>
      <c r="H31" s="28"/>
      <c r="I31" s="28"/>
      <c r="J31" s="28"/>
    </row>
    <row r="32" spans="1:10">
      <c r="A32" s="17" t="s">
        <v>4</v>
      </c>
    </row>
    <row r="33" spans="1:2">
      <c r="A33" s="133"/>
      <c r="B33" s="17" t="s">
        <v>182</v>
      </c>
    </row>
    <row r="34" spans="1:2">
      <c r="A34" s="114"/>
      <c r="B34" s="17" t="s">
        <v>3</v>
      </c>
    </row>
  </sheetData>
  <mergeCells count="13">
    <mergeCell ref="H10:H11"/>
    <mergeCell ref="E10:F10"/>
    <mergeCell ref="I10:J10"/>
    <mergeCell ref="A5:J5"/>
    <mergeCell ref="A6:J6"/>
    <mergeCell ref="A7:J7"/>
    <mergeCell ref="L9:M9"/>
    <mergeCell ref="H9:J9"/>
    <mergeCell ref="A9:A10"/>
    <mergeCell ref="B9:B10"/>
    <mergeCell ref="C9:C10"/>
    <mergeCell ref="D10:D11"/>
    <mergeCell ref="D9:G9"/>
  </mergeCells>
  <phoneticPr fontId="3" type="noConversion"/>
  <pageMargins left="0.98425196850393704" right="0.55118110236220474" top="0.78740157480314965" bottom="0.78740157480314965" header="0.51181102362204722" footer="0.51181102362204722"/>
  <pageSetup paperSize="5" scale="95" orientation="landscape" horizontalDpi="4294967294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T33"/>
  <sheetViews>
    <sheetView zoomScale="70" workbookViewId="0">
      <selection activeCell="I20" sqref="I20"/>
    </sheetView>
  </sheetViews>
  <sheetFormatPr defaultRowHeight="15"/>
  <cols>
    <col min="1" max="1" width="5.7109375" style="2" customWidth="1"/>
    <col min="2" max="2" width="21.140625" style="2" customWidth="1"/>
    <col min="3" max="14" width="9.7109375" style="2" customWidth="1"/>
    <col min="15" max="16384" width="9.140625" style="65"/>
  </cols>
  <sheetData>
    <row r="1" spans="1:17" ht="15.75">
      <c r="A1" s="128" t="s">
        <v>115</v>
      </c>
    </row>
    <row r="3" spans="1:17" s="2" customFormat="1" ht="15.75">
      <c r="A3" s="159" t="s">
        <v>10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7" s="2" customFormat="1" ht="15.75">
      <c r="A4" s="159" t="s">
        <v>170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7" ht="15.75">
      <c r="A5" s="159" t="s">
        <v>131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7" ht="15.75">
      <c r="A6" s="159" t="s">
        <v>20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7" ht="15.75">
      <c r="A7" s="159" t="s">
        <v>175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7" ht="15.75" thickBot="1"/>
    <row r="9" spans="1:17" ht="15" customHeight="1">
      <c r="A9" s="164" t="s">
        <v>90</v>
      </c>
      <c r="B9" s="164" t="s">
        <v>92</v>
      </c>
      <c r="C9" s="219" t="s">
        <v>8</v>
      </c>
      <c r="D9" s="220"/>
      <c r="E9" s="220"/>
      <c r="F9" s="220"/>
      <c r="G9" s="220"/>
      <c r="H9" s="221"/>
      <c r="I9" s="219" t="s">
        <v>113</v>
      </c>
      <c r="J9" s="220"/>
      <c r="K9" s="220"/>
      <c r="L9" s="220"/>
      <c r="M9" s="220"/>
      <c r="N9" s="221"/>
      <c r="P9" s="214"/>
      <c r="Q9" s="214"/>
    </row>
    <row r="10" spans="1:17" ht="22.5" customHeight="1">
      <c r="A10" s="165"/>
      <c r="B10" s="165"/>
      <c r="C10" s="216" t="s">
        <v>104</v>
      </c>
      <c r="D10" s="217"/>
      <c r="E10" s="218"/>
      <c r="F10" s="216" t="s">
        <v>153</v>
      </c>
      <c r="G10" s="217"/>
      <c r="H10" s="218"/>
      <c r="I10" s="224" t="s">
        <v>104</v>
      </c>
      <c r="J10" s="225"/>
      <c r="K10" s="226"/>
      <c r="L10" s="212" t="s">
        <v>114</v>
      </c>
      <c r="M10" s="222"/>
      <c r="N10" s="223"/>
      <c r="Q10" s="71"/>
    </row>
    <row r="11" spans="1:17">
      <c r="A11" s="166"/>
      <c r="B11" s="166"/>
      <c r="C11" s="105" t="s">
        <v>163</v>
      </c>
      <c r="D11" s="85" t="s">
        <v>164</v>
      </c>
      <c r="E11" s="85" t="s">
        <v>165</v>
      </c>
      <c r="F11" s="106" t="s">
        <v>163</v>
      </c>
      <c r="G11" s="106" t="s">
        <v>164</v>
      </c>
      <c r="H11" s="106" t="s">
        <v>165</v>
      </c>
      <c r="I11" s="106" t="s">
        <v>163</v>
      </c>
      <c r="J11" s="106" t="s">
        <v>164</v>
      </c>
      <c r="K11" s="106" t="s">
        <v>165</v>
      </c>
      <c r="L11" s="106" t="s">
        <v>163</v>
      </c>
      <c r="M11" s="106" t="s">
        <v>164</v>
      </c>
      <c r="N11" s="106" t="s">
        <v>165</v>
      </c>
      <c r="Q11" s="71"/>
    </row>
    <row r="12" spans="1:17">
      <c r="A12" s="139">
        <f>'[1]6'!A11</f>
        <v>1</v>
      </c>
      <c r="B12" s="139" t="str">
        <f>'[1]6'!C11</f>
        <v>Sumbermalang</v>
      </c>
      <c r="C12" s="143">
        <f>'[4]BGM-GIRUK'!J12</f>
        <v>6</v>
      </c>
      <c r="D12" s="150"/>
      <c r="E12" s="143">
        <f>C12-D12</f>
        <v>6</v>
      </c>
      <c r="F12" s="143">
        <f>'[4]BGM-GIRUK'!K12</f>
        <v>0</v>
      </c>
      <c r="G12" s="150"/>
      <c r="H12" s="143">
        <f t="shared" ref="H12:H28" si="0">F12-G12</f>
        <v>0</v>
      </c>
      <c r="I12" s="143">
        <f>'[4]BGM-GIRUK'!S12</f>
        <v>3</v>
      </c>
      <c r="J12" s="45">
        <f>'[3]BGM-GIRUK'!S12</f>
        <v>3</v>
      </c>
      <c r="K12" s="45">
        <f>I12-J12</f>
        <v>0</v>
      </c>
      <c r="L12" s="45">
        <f>'[4]BGM-GIRUK'!T12</f>
        <v>3</v>
      </c>
      <c r="M12" s="45">
        <f>'[3]BGM-GIRUK'!T12</f>
        <v>3</v>
      </c>
      <c r="N12" s="45">
        <f>L12-M12</f>
        <v>0</v>
      </c>
    </row>
    <row r="13" spans="1:17">
      <c r="A13" s="139">
        <f>'[1]6'!A12</f>
        <v>2</v>
      </c>
      <c r="B13" s="139" t="str">
        <f>'[1]6'!C12</f>
        <v>Jatibanteng</v>
      </c>
      <c r="C13" s="143">
        <f>'[4]BGM-GIRUK'!J13</f>
        <v>12</v>
      </c>
      <c r="D13" s="150"/>
      <c r="E13" s="143">
        <f t="shared" ref="E13:E28" si="1">C13-D13</f>
        <v>12</v>
      </c>
      <c r="F13" s="143">
        <f>'[4]BGM-GIRUK'!K13</f>
        <v>0</v>
      </c>
      <c r="G13" s="150"/>
      <c r="H13" s="143">
        <f t="shared" si="0"/>
        <v>0</v>
      </c>
      <c r="I13" s="143">
        <f>'[4]BGM-GIRUK'!S13</f>
        <v>0</v>
      </c>
      <c r="J13" s="45">
        <f>'[3]BGM-GIRUK'!S13</f>
        <v>21</v>
      </c>
      <c r="K13" s="45">
        <f t="shared" ref="K13:K28" si="2">I13-J13</f>
        <v>-21</v>
      </c>
      <c r="L13" s="45">
        <f>'[4]BGM-GIRUK'!T13</f>
        <v>0</v>
      </c>
      <c r="M13" s="45">
        <f>'[3]BGM-GIRUK'!T13</f>
        <v>21</v>
      </c>
      <c r="N13" s="45">
        <f t="shared" ref="N13:N28" si="3">L13-M13</f>
        <v>-21</v>
      </c>
    </row>
    <row r="14" spans="1:17">
      <c r="A14" s="139">
        <f>'[1]6'!A13</f>
        <v>3</v>
      </c>
      <c r="B14" s="139" t="str">
        <f>'[1]6'!C13</f>
        <v>Banyuglugur</v>
      </c>
      <c r="C14" s="143">
        <f>'[4]BGM-GIRUK'!J14</f>
        <v>0</v>
      </c>
      <c r="D14" s="150"/>
      <c r="E14" s="143">
        <f t="shared" si="1"/>
        <v>0</v>
      </c>
      <c r="F14" s="143">
        <f>'[4]BGM-GIRUK'!K14</f>
        <v>0</v>
      </c>
      <c r="G14" s="150"/>
      <c r="H14" s="143">
        <f t="shared" si="0"/>
        <v>0</v>
      </c>
      <c r="I14" s="143">
        <f>'[4]BGM-GIRUK'!S14</f>
        <v>0</v>
      </c>
      <c r="J14" s="45">
        <f>'[3]BGM-GIRUK'!S14</f>
        <v>5</v>
      </c>
      <c r="K14" s="45">
        <f t="shared" si="2"/>
        <v>-5</v>
      </c>
      <c r="L14" s="45">
        <f>'[4]BGM-GIRUK'!T14</f>
        <v>0</v>
      </c>
      <c r="M14" s="45">
        <f>'[3]BGM-GIRUK'!T14</f>
        <v>5</v>
      </c>
      <c r="N14" s="45">
        <f t="shared" si="3"/>
        <v>-5</v>
      </c>
    </row>
    <row r="15" spans="1:17">
      <c r="A15" s="139">
        <f>'[1]6'!A14</f>
        <v>4</v>
      </c>
      <c r="B15" s="139" t="str">
        <f>'[1]6'!C14</f>
        <v>Besuki</v>
      </c>
      <c r="C15" s="143">
        <f>'[4]BGM-GIRUK'!J15</f>
        <v>13</v>
      </c>
      <c r="D15" s="150"/>
      <c r="E15" s="143">
        <f t="shared" si="1"/>
        <v>13</v>
      </c>
      <c r="F15" s="143">
        <f>'[4]BGM-GIRUK'!K15</f>
        <v>4</v>
      </c>
      <c r="G15" s="150"/>
      <c r="H15" s="143">
        <f t="shared" si="0"/>
        <v>4</v>
      </c>
      <c r="I15" s="143">
        <f>'[4]BGM-GIRUK'!S15</f>
        <v>3</v>
      </c>
      <c r="J15" s="45">
        <f>'[3]BGM-GIRUK'!S15</f>
        <v>19</v>
      </c>
      <c r="K15" s="45">
        <f t="shared" si="2"/>
        <v>-16</v>
      </c>
      <c r="L15" s="45">
        <f>'[4]BGM-GIRUK'!T15</f>
        <v>3</v>
      </c>
      <c r="M15" s="45">
        <f>'[3]BGM-GIRUK'!T15</f>
        <v>19</v>
      </c>
      <c r="N15" s="45">
        <f t="shared" si="3"/>
        <v>-16</v>
      </c>
    </row>
    <row r="16" spans="1:17">
      <c r="A16" s="139">
        <f>'[1]6'!A15</f>
        <v>5</v>
      </c>
      <c r="B16" s="139" t="str">
        <f>'[1]6'!C15</f>
        <v>Suboh</v>
      </c>
      <c r="C16" s="143">
        <f>'[4]BGM-GIRUK'!J16</f>
        <v>0</v>
      </c>
      <c r="D16" s="150"/>
      <c r="E16" s="143">
        <f t="shared" si="1"/>
        <v>0</v>
      </c>
      <c r="F16" s="143">
        <f>'[4]BGM-GIRUK'!K16</f>
        <v>0</v>
      </c>
      <c r="G16" s="150"/>
      <c r="H16" s="143">
        <f t="shared" si="0"/>
        <v>0</v>
      </c>
      <c r="I16" s="143">
        <f>'[4]BGM-GIRUK'!S16</f>
        <v>0</v>
      </c>
      <c r="J16" s="45">
        <f>'[3]BGM-GIRUK'!S16</f>
        <v>3</v>
      </c>
      <c r="K16" s="45">
        <f t="shared" si="2"/>
        <v>-3</v>
      </c>
      <c r="L16" s="45">
        <f>'[4]BGM-GIRUK'!T16</f>
        <v>0</v>
      </c>
      <c r="M16" s="45">
        <f>'[3]BGM-GIRUK'!T16</f>
        <v>3</v>
      </c>
      <c r="N16" s="45">
        <f t="shared" si="3"/>
        <v>-3</v>
      </c>
    </row>
    <row r="17" spans="1:20">
      <c r="A17" s="139">
        <f>'[1]6'!A16</f>
        <v>6</v>
      </c>
      <c r="B17" s="139" t="str">
        <f>'[1]6'!C16</f>
        <v>Mlandingan</v>
      </c>
      <c r="C17" s="143">
        <f>'[4]BGM-GIRUK'!J17</f>
        <v>0</v>
      </c>
      <c r="D17" s="150"/>
      <c r="E17" s="143">
        <f t="shared" si="1"/>
        <v>0</v>
      </c>
      <c r="F17" s="143">
        <f>'[4]BGM-GIRUK'!K17</f>
        <v>0</v>
      </c>
      <c r="G17" s="150"/>
      <c r="H17" s="143">
        <f t="shared" si="0"/>
        <v>0</v>
      </c>
      <c r="I17" s="143">
        <f>'[4]BGM-GIRUK'!S17</f>
        <v>0</v>
      </c>
      <c r="J17" s="45">
        <f>'[3]BGM-GIRUK'!S17</f>
        <v>2</v>
      </c>
      <c r="K17" s="45">
        <f t="shared" si="2"/>
        <v>-2</v>
      </c>
      <c r="L17" s="45">
        <f>'[4]BGM-GIRUK'!T17</f>
        <v>0</v>
      </c>
      <c r="M17" s="45">
        <f>'[3]BGM-GIRUK'!T17</f>
        <v>2</v>
      </c>
      <c r="N17" s="45">
        <f t="shared" si="3"/>
        <v>-2</v>
      </c>
    </row>
    <row r="18" spans="1:20">
      <c r="A18" s="139">
        <f>'[1]6'!A17</f>
        <v>7</v>
      </c>
      <c r="B18" s="139" t="str">
        <f>'[1]6'!C17</f>
        <v>Bungatan</v>
      </c>
      <c r="C18" s="143">
        <f>'[4]BGM-GIRUK'!J18</f>
        <v>1</v>
      </c>
      <c r="D18" s="150"/>
      <c r="E18" s="143">
        <f t="shared" si="1"/>
        <v>1</v>
      </c>
      <c r="F18" s="143">
        <f>'[4]BGM-GIRUK'!K18</f>
        <v>0</v>
      </c>
      <c r="G18" s="150"/>
      <c r="H18" s="143">
        <f t="shared" si="0"/>
        <v>0</v>
      </c>
      <c r="I18" s="143">
        <f>'[4]BGM-GIRUK'!S18</f>
        <v>0</v>
      </c>
      <c r="J18" s="45">
        <f>'[3]BGM-GIRUK'!S18</f>
        <v>6</v>
      </c>
      <c r="K18" s="45">
        <f t="shared" si="2"/>
        <v>-6</v>
      </c>
      <c r="L18" s="45">
        <f>'[4]BGM-GIRUK'!T18</f>
        <v>0</v>
      </c>
      <c r="M18" s="45">
        <f>'[3]BGM-GIRUK'!T18</f>
        <v>6</v>
      </c>
      <c r="N18" s="45">
        <f t="shared" si="3"/>
        <v>-6</v>
      </c>
    </row>
    <row r="19" spans="1:20">
      <c r="A19" s="139">
        <f>'[1]6'!A18</f>
        <v>8</v>
      </c>
      <c r="B19" s="139" t="str">
        <f>'[1]6'!C18</f>
        <v>Kendit</v>
      </c>
      <c r="C19" s="143">
        <f>'[4]BGM-GIRUK'!J19</f>
        <v>12</v>
      </c>
      <c r="D19" s="150"/>
      <c r="E19" s="143">
        <f t="shared" si="1"/>
        <v>12</v>
      </c>
      <c r="F19" s="143">
        <f>'[4]BGM-GIRUK'!K19</f>
        <v>6</v>
      </c>
      <c r="G19" s="150"/>
      <c r="H19" s="143">
        <f t="shared" si="0"/>
        <v>6</v>
      </c>
      <c r="I19" s="143">
        <f>'[4]BGM-GIRUK'!S19</f>
        <v>1</v>
      </c>
      <c r="J19" s="45">
        <f>'[3]BGM-GIRUK'!S19</f>
        <v>10</v>
      </c>
      <c r="K19" s="45">
        <f t="shared" si="2"/>
        <v>-9</v>
      </c>
      <c r="L19" s="45">
        <f>'[4]BGM-GIRUK'!T19</f>
        <v>1</v>
      </c>
      <c r="M19" s="45">
        <f>'[3]BGM-GIRUK'!T19</f>
        <v>10</v>
      </c>
      <c r="N19" s="45">
        <f t="shared" si="3"/>
        <v>-9</v>
      </c>
      <c r="T19" s="112" t="s">
        <v>1</v>
      </c>
    </row>
    <row r="20" spans="1:20">
      <c r="A20" s="139">
        <f>'[1]6'!A19</f>
        <v>9</v>
      </c>
      <c r="B20" s="139" t="str">
        <f>'[1]6'!C19</f>
        <v>Panarukan</v>
      </c>
      <c r="C20" s="143">
        <f>'[4]BGM-GIRUK'!J20</f>
        <v>1</v>
      </c>
      <c r="D20" s="150"/>
      <c r="E20" s="143">
        <f t="shared" si="1"/>
        <v>1</v>
      </c>
      <c r="F20" s="143">
        <f>'[4]BGM-GIRUK'!K20</f>
        <v>6</v>
      </c>
      <c r="G20" s="150"/>
      <c r="H20" s="143">
        <f t="shared" si="0"/>
        <v>6</v>
      </c>
      <c r="I20" s="143">
        <f>'[4]BGM-GIRUK'!S20</f>
        <v>1</v>
      </c>
      <c r="J20" s="45">
        <f>'[3]BGM-GIRUK'!S20</f>
        <v>48</v>
      </c>
      <c r="K20" s="45">
        <f t="shared" si="2"/>
        <v>-47</v>
      </c>
      <c r="L20" s="45">
        <f>'[4]BGM-GIRUK'!T20</f>
        <v>1</v>
      </c>
      <c r="M20" s="45">
        <f>'[3]BGM-GIRUK'!T20</f>
        <v>48</v>
      </c>
      <c r="N20" s="45">
        <f t="shared" si="3"/>
        <v>-47</v>
      </c>
    </row>
    <row r="21" spans="1:20">
      <c r="A21" s="139">
        <f>'[1]6'!A20</f>
        <v>10</v>
      </c>
      <c r="B21" s="139" t="str">
        <f>'[1]6'!C20</f>
        <v>Situbondo</v>
      </c>
      <c r="C21" s="143">
        <f>'[4]BGM-GIRUK'!J21</f>
        <v>1</v>
      </c>
      <c r="D21" s="150"/>
      <c r="E21" s="143">
        <f t="shared" si="1"/>
        <v>1</v>
      </c>
      <c r="F21" s="143">
        <f>'[4]BGM-GIRUK'!K21</f>
        <v>0</v>
      </c>
      <c r="G21" s="150"/>
      <c r="H21" s="143">
        <f t="shared" si="0"/>
        <v>0</v>
      </c>
      <c r="I21" s="143">
        <f>'[4]BGM-GIRUK'!S21</f>
        <v>1</v>
      </c>
      <c r="J21" s="45">
        <f>'[3]BGM-GIRUK'!S21</f>
        <v>5</v>
      </c>
      <c r="K21" s="45">
        <f t="shared" si="2"/>
        <v>-4</v>
      </c>
      <c r="L21" s="45">
        <f>'[4]BGM-GIRUK'!T21</f>
        <v>1</v>
      </c>
      <c r="M21" s="45">
        <f>'[3]BGM-GIRUK'!T21</f>
        <v>5</v>
      </c>
      <c r="N21" s="45">
        <f t="shared" si="3"/>
        <v>-4</v>
      </c>
    </row>
    <row r="22" spans="1:20">
      <c r="A22" s="139">
        <f>'[1]6'!A21</f>
        <v>11</v>
      </c>
      <c r="B22" s="139" t="str">
        <f>'[1]6'!C21</f>
        <v>Mangaran</v>
      </c>
      <c r="C22" s="143">
        <f>'[4]BGM-GIRUK'!J22</f>
        <v>0</v>
      </c>
      <c r="D22" s="150"/>
      <c r="E22" s="143">
        <f t="shared" si="1"/>
        <v>0</v>
      </c>
      <c r="F22" s="143">
        <f>'[4]BGM-GIRUK'!K22</f>
        <v>0</v>
      </c>
      <c r="G22" s="150"/>
      <c r="H22" s="143">
        <f t="shared" si="0"/>
        <v>0</v>
      </c>
      <c r="I22" s="143">
        <f>'[4]BGM-GIRUK'!S22</f>
        <v>3</v>
      </c>
      <c r="J22" s="45">
        <f>'[3]BGM-GIRUK'!S22</f>
        <v>9</v>
      </c>
      <c r="K22" s="45">
        <f t="shared" si="2"/>
        <v>-6</v>
      </c>
      <c r="L22" s="45">
        <f>'[4]BGM-GIRUK'!T22</f>
        <v>3</v>
      </c>
      <c r="M22" s="45">
        <f>'[3]BGM-GIRUK'!T22</f>
        <v>9</v>
      </c>
      <c r="N22" s="45">
        <f t="shared" si="3"/>
        <v>-6</v>
      </c>
    </row>
    <row r="23" spans="1:20">
      <c r="A23" s="139">
        <f>'[1]6'!A22</f>
        <v>12</v>
      </c>
      <c r="B23" s="139" t="str">
        <f>'[1]6'!C22</f>
        <v>Panji</v>
      </c>
      <c r="C23" s="143">
        <f>'[4]BGM-GIRUK'!J23</f>
        <v>4</v>
      </c>
      <c r="D23" s="150"/>
      <c r="E23" s="143">
        <f t="shared" si="1"/>
        <v>4</v>
      </c>
      <c r="F23" s="143">
        <f>'[4]BGM-GIRUK'!K23</f>
        <v>4</v>
      </c>
      <c r="G23" s="150"/>
      <c r="H23" s="143">
        <f t="shared" si="0"/>
        <v>4</v>
      </c>
      <c r="I23" s="143">
        <f>'[4]BGM-GIRUK'!S23</f>
        <v>0</v>
      </c>
      <c r="J23" s="45">
        <f>'[3]BGM-GIRUK'!S23</f>
        <v>10</v>
      </c>
      <c r="K23" s="45">
        <f t="shared" si="2"/>
        <v>-10</v>
      </c>
      <c r="L23" s="45">
        <f>'[4]BGM-GIRUK'!T23</f>
        <v>0</v>
      </c>
      <c r="M23" s="45">
        <f>'[3]BGM-GIRUK'!T23</f>
        <v>10</v>
      </c>
      <c r="N23" s="45">
        <f t="shared" si="3"/>
        <v>-10</v>
      </c>
    </row>
    <row r="24" spans="1:20">
      <c r="A24" s="139">
        <f>'[1]6'!A23</f>
        <v>13</v>
      </c>
      <c r="B24" s="139" t="str">
        <f>'[1]6'!C23</f>
        <v>Kapongan</v>
      </c>
      <c r="C24" s="143">
        <f>'[4]BGM-GIRUK'!J24</f>
        <v>0</v>
      </c>
      <c r="D24" s="150"/>
      <c r="E24" s="143">
        <f t="shared" si="1"/>
        <v>0</v>
      </c>
      <c r="F24" s="143">
        <f>'[4]BGM-GIRUK'!K24</f>
        <v>0</v>
      </c>
      <c r="G24" s="150"/>
      <c r="H24" s="143">
        <f t="shared" si="0"/>
        <v>0</v>
      </c>
      <c r="I24" s="143">
        <f>'[4]BGM-GIRUK'!S24</f>
        <v>1</v>
      </c>
      <c r="J24" s="45">
        <f>'[3]BGM-GIRUK'!S24</f>
        <v>7</v>
      </c>
      <c r="K24" s="45">
        <f t="shared" si="2"/>
        <v>-6</v>
      </c>
      <c r="L24" s="149">
        <f>'[4]BGM-GIRUK'!T24</f>
        <v>0</v>
      </c>
      <c r="M24" s="45">
        <f>'[3]BGM-GIRUK'!T24</f>
        <v>7</v>
      </c>
      <c r="N24" s="45">
        <f t="shared" si="3"/>
        <v>-7</v>
      </c>
    </row>
    <row r="25" spans="1:20">
      <c r="A25" s="139">
        <f>'[1]6'!A24</f>
        <v>14</v>
      </c>
      <c r="B25" s="139" t="str">
        <f>'[1]6'!C24</f>
        <v>Arjasa</v>
      </c>
      <c r="C25" s="143">
        <f>'[4]BGM-GIRUK'!J25</f>
        <v>8</v>
      </c>
      <c r="D25" s="150"/>
      <c r="E25" s="143">
        <f t="shared" si="1"/>
        <v>8</v>
      </c>
      <c r="F25" s="143">
        <f>'[4]BGM-GIRUK'!K25</f>
        <v>8</v>
      </c>
      <c r="G25" s="150"/>
      <c r="H25" s="143">
        <f t="shared" si="0"/>
        <v>8</v>
      </c>
      <c r="I25" s="143">
        <f>'[4]BGM-GIRUK'!S25</f>
        <v>0</v>
      </c>
      <c r="J25" s="45">
        <f>'[3]BGM-GIRUK'!S25</f>
        <v>12</v>
      </c>
      <c r="K25" s="45">
        <f t="shared" si="2"/>
        <v>-12</v>
      </c>
      <c r="L25" s="45">
        <f>'[4]BGM-GIRUK'!T25</f>
        <v>0</v>
      </c>
      <c r="M25" s="45">
        <f>'[3]BGM-GIRUK'!T25</f>
        <v>12</v>
      </c>
      <c r="N25" s="45">
        <f t="shared" si="3"/>
        <v>-12</v>
      </c>
    </row>
    <row r="26" spans="1:20">
      <c r="A26" s="139">
        <f>'[1]6'!A25</f>
        <v>15</v>
      </c>
      <c r="B26" s="139" t="str">
        <f>'[1]6'!C25</f>
        <v>Jangkar</v>
      </c>
      <c r="C26" s="143">
        <f>'[4]BGM-GIRUK'!J26</f>
        <v>2</v>
      </c>
      <c r="D26" s="150"/>
      <c r="E26" s="143">
        <f t="shared" si="1"/>
        <v>2</v>
      </c>
      <c r="F26" s="143">
        <f>'[4]BGM-GIRUK'!K26</f>
        <v>2</v>
      </c>
      <c r="G26" s="150"/>
      <c r="H26" s="143">
        <f t="shared" si="0"/>
        <v>2</v>
      </c>
      <c r="I26" s="143">
        <f>'[4]BGM-GIRUK'!S26</f>
        <v>1</v>
      </c>
      <c r="J26" s="45">
        <f>'[3]BGM-GIRUK'!S26</f>
        <v>12</v>
      </c>
      <c r="K26" s="45">
        <f t="shared" si="2"/>
        <v>-11</v>
      </c>
      <c r="L26" s="45">
        <f>'[4]BGM-GIRUK'!T26</f>
        <v>1</v>
      </c>
      <c r="M26" s="45">
        <f>'[3]BGM-GIRUK'!T26</f>
        <v>12</v>
      </c>
      <c r="N26" s="45">
        <f t="shared" si="3"/>
        <v>-11</v>
      </c>
    </row>
    <row r="27" spans="1:20">
      <c r="A27" s="139">
        <f>'[1]6'!A26</f>
        <v>16</v>
      </c>
      <c r="B27" s="139" t="str">
        <f>'[1]6'!C26</f>
        <v>Asembagus</v>
      </c>
      <c r="C27" s="143">
        <f>'[4]BGM-GIRUK'!J27</f>
        <v>0</v>
      </c>
      <c r="D27" s="150"/>
      <c r="E27" s="143">
        <f t="shared" si="1"/>
        <v>0</v>
      </c>
      <c r="F27" s="143">
        <f>'[4]BGM-GIRUK'!K27</f>
        <v>0</v>
      </c>
      <c r="G27" s="150"/>
      <c r="H27" s="143">
        <f t="shared" si="0"/>
        <v>0</v>
      </c>
      <c r="I27" s="143">
        <f>'[4]BGM-GIRUK'!S27</f>
        <v>0</v>
      </c>
      <c r="J27" s="45">
        <f>'[3]BGM-GIRUK'!S27</f>
        <v>0</v>
      </c>
      <c r="K27" s="45">
        <f t="shared" si="2"/>
        <v>0</v>
      </c>
      <c r="L27" s="45">
        <f>'[4]BGM-GIRUK'!T27</f>
        <v>0</v>
      </c>
      <c r="M27" s="45">
        <f>'[3]BGM-GIRUK'!T27</f>
        <v>0</v>
      </c>
      <c r="N27" s="45">
        <f t="shared" si="3"/>
        <v>0</v>
      </c>
    </row>
    <row r="28" spans="1:20">
      <c r="A28" s="139">
        <f>'[1]6'!A27</f>
        <v>17</v>
      </c>
      <c r="B28" s="139" t="str">
        <f>'[1]6'!C27</f>
        <v>Banyuputih</v>
      </c>
      <c r="C28" s="143">
        <f>'[4]BGM-GIRUK'!J28</f>
        <v>3</v>
      </c>
      <c r="D28" s="150"/>
      <c r="E28" s="143">
        <f t="shared" si="1"/>
        <v>3</v>
      </c>
      <c r="F28" s="143">
        <f>'[4]BGM-GIRUK'!K28</f>
        <v>0</v>
      </c>
      <c r="G28" s="150"/>
      <c r="H28" s="143">
        <f t="shared" si="0"/>
        <v>0</v>
      </c>
      <c r="I28" s="143">
        <f>'[4]BGM-GIRUK'!S28</f>
        <v>0</v>
      </c>
      <c r="J28" s="45">
        <f>'[3]BGM-GIRUK'!S28</f>
        <v>4</v>
      </c>
      <c r="K28" s="45">
        <f t="shared" si="2"/>
        <v>-4</v>
      </c>
      <c r="L28" s="45">
        <f>'[4]BGM-GIRUK'!T28</f>
        <v>0</v>
      </c>
      <c r="M28" s="45">
        <f>'[3]BGM-GIRUK'!T28</f>
        <v>4</v>
      </c>
      <c r="N28" s="45">
        <f t="shared" si="3"/>
        <v>-4</v>
      </c>
    </row>
    <row r="29" spans="1:20" ht="15.75" thickBot="1">
      <c r="A29" s="16" t="s">
        <v>101</v>
      </c>
      <c r="B29" s="12"/>
      <c r="C29" s="127">
        <f>SUM(C12:C28)</f>
        <v>63</v>
      </c>
      <c r="D29" s="127">
        <f>SUM(D12:D28)</f>
        <v>0</v>
      </c>
      <c r="E29" s="127">
        <f>C29-D29</f>
        <v>63</v>
      </c>
      <c r="F29" s="16">
        <f>SUM(F12:F28)</f>
        <v>30</v>
      </c>
      <c r="G29" s="16">
        <f>SUM(G12:G28)</f>
        <v>0</v>
      </c>
      <c r="H29" s="127">
        <f>F29-G29</f>
        <v>30</v>
      </c>
      <c r="I29" s="16">
        <f>SUM(I12:I28)</f>
        <v>14</v>
      </c>
      <c r="J29" s="14">
        <f>SUM(J12:J28)</f>
        <v>176</v>
      </c>
      <c r="K29" s="14">
        <f>I29-J29</f>
        <v>-162</v>
      </c>
      <c r="L29" s="14">
        <f>SUM(L12:L28)</f>
        <v>13</v>
      </c>
      <c r="M29" s="14">
        <f>SUM(M12:M28)</f>
        <v>176</v>
      </c>
      <c r="N29" s="14">
        <f>SUM(N12:N28)</f>
        <v>-163</v>
      </c>
    </row>
    <row r="30" spans="1:20">
      <c r="A30" s="4"/>
      <c r="B30" s="4"/>
      <c r="C30" s="4"/>
    </row>
    <row r="31" spans="1:20">
      <c r="A31" s="2" t="s">
        <v>9</v>
      </c>
    </row>
    <row r="32" spans="1:20">
      <c r="A32" s="108"/>
      <c r="B32" s="2" t="s">
        <v>85</v>
      </c>
    </row>
    <row r="33" spans="2:2">
      <c r="B33" s="2" t="s">
        <v>86</v>
      </c>
    </row>
  </sheetData>
  <mergeCells count="14">
    <mergeCell ref="C9:H9"/>
    <mergeCell ref="L10:N10"/>
    <mergeCell ref="I9:N9"/>
    <mergeCell ref="I10:K10"/>
    <mergeCell ref="P9:Q9"/>
    <mergeCell ref="A3:N3"/>
    <mergeCell ref="A5:N5"/>
    <mergeCell ref="A6:N6"/>
    <mergeCell ref="A7:N7"/>
    <mergeCell ref="A4:N4"/>
    <mergeCell ref="A9:A11"/>
    <mergeCell ref="B9:B11"/>
    <mergeCell ref="F10:H10"/>
    <mergeCell ref="C10:E10"/>
  </mergeCells>
  <phoneticPr fontId="3" type="noConversion"/>
  <pageMargins left="0.98425196850393704" right="0.55118110236220474" top="0.78740157480314965" bottom="0.78740157480314965" header="0.51181102362204722" footer="0.51181102362204722"/>
  <pageSetup paperSize="5" orientation="landscape" horizontalDpi="4294967294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J33"/>
  <sheetViews>
    <sheetView topLeftCell="A10" zoomScale="85" zoomScaleNormal="85" workbookViewId="0">
      <selection activeCell="C36" sqref="C36"/>
    </sheetView>
  </sheetViews>
  <sheetFormatPr defaultRowHeight="15"/>
  <cols>
    <col min="1" max="1" width="6.5703125" style="17" customWidth="1"/>
    <col min="2" max="2" width="18.85546875" style="17" customWidth="1"/>
    <col min="3" max="4" width="17" style="17" customWidth="1"/>
    <col min="5" max="6" width="15.85546875" style="17" customWidth="1"/>
  </cols>
  <sheetData>
    <row r="1" spans="1:7" ht="15.75">
      <c r="A1" s="113" t="s">
        <v>118</v>
      </c>
    </row>
    <row r="3" spans="1:7" ht="15.75">
      <c r="A3" s="75" t="s">
        <v>11</v>
      </c>
      <c r="B3" s="75"/>
      <c r="C3" s="75"/>
      <c r="D3" s="75"/>
      <c r="E3" s="75"/>
      <c r="F3" s="75"/>
    </row>
    <row r="4" spans="1:7" ht="15.75">
      <c r="A4" s="75" t="s">
        <v>170</v>
      </c>
      <c r="B4" s="75"/>
      <c r="C4" s="75"/>
      <c r="D4" s="75"/>
      <c r="E4" s="75"/>
      <c r="F4" s="75"/>
    </row>
    <row r="5" spans="1:7" ht="15.75">
      <c r="A5" s="200" t="s">
        <v>131</v>
      </c>
      <c r="B5" s="200"/>
      <c r="C5" s="200"/>
      <c r="D5" s="200"/>
      <c r="E5" s="200"/>
      <c r="F5" s="200"/>
    </row>
    <row r="6" spans="1:7" ht="15.75">
      <c r="A6" s="200" t="s">
        <v>20</v>
      </c>
      <c r="B6" s="200"/>
      <c r="C6" s="200"/>
      <c r="D6" s="200"/>
      <c r="E6" s="200"/>
      <c r="F6" s="200"/>
    </row>
    <row r="7" spans="1:7" ht="15.75">
      <c r="A7" s="200" t="s">
        <v>175</v>
      </c>
      <c r="B7" s="200"/>
      <c r="C7" s="200"/>
      <c r="D7" s="200"/>
      <c r="E7" s="200"/>
      <c r="F7" s="200"/>
    </row>
    <row r="8" spans="1:7" ht="15.75" thickBot="1">
      <c r="A8" s="28"/>
      <c r="B8" s="28"/>
      <c r="C8" s="28"/>
      <c r="D8" s="28"/>
      <c r="E8" s="28"/>
      <c r="F8" s="28"/>
    </row>
    <row r="9" spans="1:7" ht="15" customHeight="1">
      <c r="A9" s="206" t="s">
        <v>90</v>
      </c>
      <c r="B9" s="164" t="s">
        <v>92</v>
      </c>
      <c r="C9" s="229" t="s">
        <v>154</v>
      </c>
      <c r="D9" s="231" t="s">
        <v>117</v>
      </c>
      <c r="E9" s="232"/>
      <c r="F9" s="233"/>
      <c r="G9" s="227"/>
    </row>
    <row r="10" spans="1:7">
      <c r="A10" s="228"/>
      <c r="B10" s="166"/>
      <c r="C10" s="230"/>
      <c r="D10" s="234" t="s">
        <v>163</v>
      </c>
      <c r="E10" s="234" t="s">
        <v>164</v>
      </c>
      <c r="F10" s="20" t="s">
        <v>165</v>
      </c>
      <c r="G10" s="227"/>
    </row>
    <row r="11" spans="1:7">
      <c r="A11" s="35"/>
      <c r="B11" s="85"/>
      <c r="C11" s="134"/>
      <c r="D11" s="228"/>
      <c r="E11" s="228"/>
      <c r="F11" s="136" t="s">
        <v>18</v>
      </c>
      <c r="G11" s="227"/>
    </row>
    <row r="12" spans="1:7">
      <c r="A12" s="20">
        <v>1</v>
      </c>
      <c r="B12" s="20">
        <v>2</v>
      </c>
      <c r="C12" s="20">
        <v>3</v>
      </c>
      <c r="D12" s="20">
        <v>4</v>
      </c>
      <c r="E12" s="20">
        <v>6</v>
      </c>
      <c r="F12" s="20">
        <v>7</v>
      </c>
      <c r="G12" s="227"/>
    </row>
    <row r="13" spans="1:7">
      <c r="A13" s="139">
        <f>'[1]6'!A11</f>
        <v>1</v>
      </c>
      <c r="B13" s="139" t="str">
        <f>'[1]6'!C11</f>
        <v>Sumbermalang</v>
      </c>
      <c r="C13" s="45">
        <f>[2]KB!D12</f>
        <v>5760</v>
      </c>
      <c r="D13" s="45">
        <f>[4]KB!H12</f>
        <v>5054</v>
      </c>
      <c r="E13" s="45">
        <f>[3]KB!H12</f>
        <v>5054</v>
      </c>
      <c r="F13" s="45">
        <f t="shared" ref="F13:F30" si="0">D13-E13</f>
        <v>0</v>
      </c>
    </row>
    <row r="14" spans="1:7">
      <c r="A14" s="139">
        <f>'[1]6'!A12</f>
        <v>2</v>
      </c>
      <c r="B14" s="139" t="str">
        <f>'[1]6'!C12</f>
        <v>Jatibanteng</v>
      </c>
      <c r="C14" s="45">
        <f>[2]KB!D13</f>
        <v>4229</v>
      </c>
      <c r="D14" s="45">
        <f>[4]KB!H13</f>
        <v>3283</v>
      </c>
      <c r="E14" s="45">
        <f>[3]KB!H13</f>
        <v>3283</v>
      </c>
      <c r="F14" s="45">
        <f t="shared" si="0"/>
        <v>0</v>
      </c>
    </row>
    <row r="15" spans="1:7">
      <c r="A15" s="139">
        <f>'[1]6'!A13</f>
        <v>3</v>
      </c>
      <c r="B15" s="139" t="str">
        <f>'[1]6'!C13</f>
        <v>Banyuglugur</v>
      </c>
      <c r="C15" s="45">
        <f>[2]KB!D14</f>
        <v>3654</v>
      </c>
      <c r="D15" s="45">
        <f>[4]KB!H14</f>
        <v>3215</v>
      </c>
      <c r="E15" s="45">
        <f>[3]KB!H14</f>
        <v>3215</v>
      </c>
      <c r="F15" s="45">
        <f t="shared" si="0"/>
        <v>0</v>
      </c>
    </row>
    <row r="16" spans="1:7">
      <c r="A16" s="139">
        <f>'[1]6'!A14</f>
        <v>4</v>
      </c>
      <c r="B16" s="153" t="str">
        <f>'[1]6'!C14</f>
        <v>Besuki</v>
      </c>
      <c r="C16" s="45">
        <f>[2]KB!D15</f>
        <v>11764</v>
      </c>
      <c r="D16" s="45">
        <f>[4]KB!H15</f>
        <v>7987</v>
      </c>
      <c r="E16" s="45">
        <f>[3]KB!H15</f>
        <v>7990</v>
      </c>
      <c r="F16" s="151">
        <f t="shared" si="0"/>
        <v>-3</v>
      </c>
    </row>
    <row r="17" spans="1:10">
      <c r="A17" s="139">
        <f>'[1]6'!A15</f>
        <v>5</v>
      </c>
      <c r="B17" s="139" t="str">
        <f>'[1]6'!C15</f>
        <v>Suboh</v>
      </c>
      <c r="C17" s="45">
        <f>[2]KB!D16</f>
        <v>6855</v>
      </c>
      <c r="D17" s="45">
        <f>[4]KB!H16</f>
        <v>5800</v>
      </c>
      <c r="E17" s="45">
        <f>[3]KB!H16</f>
        <v>5800</v>
      </c>
      <c r="F17" s="45">
        <f t="shared" si="0"/>
        <v>0</v>
      </c>
    </row>
    <row r="18" spans="1:10">
      <c r="A18" s="139">
        <f>'[1]6'!A16</f>
        <v>6</v>
      </c>
      <c r="B18" s="139" t="str">
        <f>'[1]6'!C16</f>
        <v>Mlandingan</v>
      </c>
      <c r="C18" s="45">
        <f>[2]KB!D17</f>
        <v>4797</v>
      </c>
      <c r="D18" s="45">
        <f>[4]KB!H17</f>
        <v>4138</v>
      </c>
      <c r="E18" s="45">
        <f>[3]KB!H17</f>
        <v>4138</v>
      </c>
      <c r="F18" s="45">
        <f t="shared" si="0"/>
        <v>0</v>
      </c>
    </row>
    <row r="19" spans="1:10">
      <c r="A19" s="139">
        <f>'[1]6'!A17</f>
        <v>7</v>
      </c>
      <c r="B19" s="139" t="str">
        <f>'[1]6'!C17</f>
        <v>Bungatan</v>
      </c>
      <c r="C19" s="45">
        <f>[2]KB!D18</f>
        <v>5230</v>
      </c>
      <c r="D19" s="45">
        <f>[4]KB!H18</f>
        <v>4062</v>
      </c>
      <c r="E19" s="45">
        <f>[3]KB!H18</f>
        <v>4062</v>
      </c>
      <c r="F19" s="45">
        <f t="shared" si="0"/>
        <v>0</v>
      </c>
    </row>
    <row r="20" spans="1:10">
      <c r="A20" s="139">
        <f>'[1]6'!A18</f>
        <v>8</v>
      </c>
      <c r="B20" s="153" t="str">
        <f>'[1]6'!C18</f>
        <v>Kendit</v>
      </c>
      <c r="C20" s="45">
        <f>[2]KB!D19</f>
        <v>5419</v>
      </c>
      <c r="D20" s="45">
        <f>[4]KB!H19</f>
        <v>4045</v>
      </c>
      <c r="E20" s="45">
        <f>[3]KB!H19</f>
        <v>4035</v>
      </c>
      <c r="F20" s="151">
        <f t="shared" si="0"/>
        <v>10</v>
      </c>
    </row>
    <row r="21" spans="1:10">
      <c r="A21" s="139">
        <f>'[1]6'!A19</f>
        <v>9</v>
      </c>
      <c r="B21" s="139" t="str">
        <f>'[1]6'!C19</f>
        <v>Panarukan</v>
      </c>
      <c r="C21" s="45">
        <f>[2]KB!D20</f>
        <v>10208</v>
      </c>
      <c r="D21" s="45">
        <f>[4]KB!H20</f>
        <v>7086</v>
      </c>
      <c r="E21" s="45">
        <f>[3]KB!H20</f>
        <v>7086</v>
      </c>
      <c r="F21" s="45">
        <f t="shared" si="0"/>
        <v>0</v>
      </c>
    </row>
    <row r="22" spans="1:10">
      <c r="A22" s="139">
        <f>'[1]6'!A20</f>
        <v>10</v>
      </c>
      <c r="B22" s="139" t="str">
        <f>'[1]6'!C20</f>
        <v>Situbondo</v>
      </c>
      <c r="C22" s="45">
        <f>[2]KB!D21</f>
        <v>8352</v>
      </c>
      <c r="D22" s="45">
        <f>[4]KB!H21</f>
        <v>6377</v>
      </c>
      <c r="E22" s="45">
        <f>[3]KB!H21</f>
        <v>6377</v>
      </c>
      <c r="F22" s="45">
        <f t="shared" si="0"/>
        <v>0</v>
      </c>
    </row>
    <row r="23" spans="1:10">
      <c r="A23" s="139">
        <f>'[1]6'!A21</f>
        <v>11</v>
      </c>
      <c r="B23" s="139" t="str">
        <f>'[1]6'!C21</f>
        <v>Mangaran</v>
      </c>
      <c r="C23" s="45">
        <f>[2]KB!D22</f>
        <v>5840</v>
      </c>
      <c r="D23" s="45">
        <f>[4]KB!H22</f>
        <v>4769</v>
      </c>
      <c r="E23" s="45">
        <f>[3]KB!H22</f>
        <v>4769</v>
      </c>
      <c r="F23" s="45">
        <f t="shared" si="0"/>
        <v>0</v>
      </c>
    </row>
    <row r="24" spans="1:10">
      <c r="A24" s="139">
        <f>'[1]6'!A22</f>
        <v>12</v>
      </c>
      <c r="B24" s="139" t="str">
        <f>'[1]6'!C22</f>
        <v>Panji</v>
      </c>
      <c r="C24" s="45">
        <f>[2]KB!D23</f>
        <v>10701</v>
      </c>
      <c r="D24" s="45">
        <f>[4]KB!H23</f>
        <v>7439</v>
      </c>
      <c r="E24" s="45">
        <f>[3]KB!H23</f>
        <v>7439</v>
      </c>
      <c r="F24" s="45">
        <f t="shared" si="0"/>
        <v>0</v>
      </c>
      <c r="I24" t="s">
        <v>0</v>
      </c>
    </row>
    <row r="25" spans="1:10">
      <c r="A25" s="139">
        <f>'[1]6'!A23</f>
        <v>13</v>
      </c>
      <c r="B25" s="139" t="str">
        <f>'[1]6'!C23</f>
        <v>Kapongan</v>
      </c>
      <c r="C25" s="45">
        <f>[2]KB!D24</f>
        <v>10501</v>
      </c>
      <c r="D25" s="45">
        <f>[4]KB!H24</f>
        <v>6348</v>
      </c>
      <c r="E25" s="45">
        <f>[3]KB!H24</f>
        <v>6348</v>
      </c>
      <c r="F25" s="45">
        <f t="shared" si="0"/>
        <v>0</v>
      </c>
    </row>
    <row r="26" spans="1:10">
      <c r="A26" s="139">
        <f>'[1]6'!A24</f>
        <v>14</v>
      </c>
      <c r="B26" s="139" t="str">
        <f>'[1]6'!C24</f>
        <v>Arjasa</v>
      </c>
      <c r="C26" s="45">
        <f>[2]KB!D25</f>
        <v>9643</v>
      </c>
      <c r="D26" s="45">
        <f>[4]KB!H25</f>
        <v>6925</v>
      </c>
      <c r="E26" s="45">
        <f>[3]KB!H25</f>
        <v>6925</v>
      </c>
      <c r="F26" s="45">
        <f t="shared" si="0"/>
        <v>0</v>
      </c>
    </row>
    <row r="27" spans="1:10">
      <c r="A27" s="139">
        <f>'[1]6'!A25</f>
        <v>15</v>
      </c>
      <c r="B27" s="139" t="str">
        <f>'[1]6'!C25</f>
        <v>Jangkar</v>
      </c>
      <c r="C27" s="45">
        <f>[2]KB!D26</f>
        <v>9237</v>
      </c>
      <c r="D27" s="45">
        <f>[4]KB!H26</f>
        <v>5824</v>
      </c>
      <c r="E27" s="45">
        <f>[3]KB!H26</f>
        <v>5824</v>
      </c>
      <c r="F27" s="45">
        <f t="shared" si="0"/>
        <v>0</v>
      </c>
    </row>
    <row r="28" spans="1:10">
      <c r="A28" s="144">
        <f>'[1]6'!A26</f>
        <v>16</v>
      </c>
      <c r="B28" s="139" t="str">
        <f>'[1]6'!C26</f>
        <v>Asembagus</v>
      </c>
      <c r="C28" s="45">
        <f>[2]KB!D27</f>
        <v>10476</v>
      </c>
      <c r="D28" s="45">
        <f>[4]KB!H27</f>
        <v>7633</v>
      </c>
      <c r="E28" s="45">
        <f>[3]KB!H27</f>
        <v>7633</v>
      </c>
      <c r="F28" s="45">
        <f t="shared" si="0"/>
        <v>0</v>
      </c>
    </row>
    <row r="29" spans="1:10">
      <c r="A29" s="144">
        <f>'[1]6'!A27</f>
        <v>17</v>
      </c>
      <c r="B29" s="139" t="str">
        <f>'[1]6'!C27</f>
        <v>Banyuputih</v>
      </c>
      <c r="C29" s="45">
        <f>[2]KB!D28</f>
        <v>10698</v>
      </c>
      <c r="D29" s="45">
        <f>[4]KB!H28</f>
        <v>7945</v>
      </c>
      <c r="E29" s="45">
        <f>[3]KB!H28</f>
        <v>7945</v>
      </c>
      <c r="F29" s="45">
        <f t="shared" si="0"/>
        <v>0</v>
      </c>
      <c r="J29" s="65"/>
    </row>
    <row r="30" spans="1:10" ht="15.75" thickBot="1">
      <c r="A30" s="117" t="s">
        <v>116</v>
      </c>
      <c r="B30" s="38"/>
      <c r="C30" s="118">
        <f>SUM(C13:C29)</f>
        <v>133364</v>
      </c>
      <c r="D30" s="118">
        <f>SUM(D13:D29)</f>
        <v>97930</v>
      </c>
      <c r="E30" s="118">
        <f>SUM(E13:E29)</f>
        <v>97923</v>
      </c>
      <c r="F30" s="118">
        <f t="shared" si="0"/>
        <v>7</v>
      </c>
    </row>
    <row r="31" spans="1:10">
      <c r="A31" s="6"/>
      <c r="B31" s="6"/>
      <c r="C31" s="4"/>
      <c r="D31" s="4"/>
      <c r="E31" s="36"/>
      <c r="F31" s="36"/>
    </row>
    <row r="32" spans="1:10">
      <c r="A32" s="33" t="s">
        <v>4</v>
      </c>
      <c r="B32" s="33"/>
      <c r="C32" s="33"/>
      <c r="D32" s="33"/>
      <c r="E32" s="33"/>
      <c r="F32" s="33"/>
    </row>
    <row r="33" spans="2:3">
      <c r="B33" s="133"/>
      <c r="C33" s="17" t="s">
        <v>183</v>
      </c>
    </row>
  </sheetData>
  <mergeCells count="10">
    <mergeCell ref="A5:F5"/>
    <mergeCell ref="A6:F6"/>
    <mergeCell ref="A7:F7"/>
    <mergeCell ref="G9:G12"/>
    <mergeCell ref="A9:A10"/>
    <mergeCell ref="B9:B10"/>
    <mergeCell ref="C9:C10"/>
    <mergeCell ref="D9:F9"/>
    <mergeCell ref="D10:D11"/>
    <mergeCell ref="E10:E11"/>
  </mergeCells>
  <phoneticPr fontId="3" type="noConversion"/>
  <printOptions horizontalCentered="1" verticalCentered="1"/>
  <pageMargins left="0.39370078740157483" right="1.5748031496062993" top="0.39370078740157483" bottom="0.39370078740157483" header="0.51181102362204722" footer="0.51181102362204722"/>
  <pageSetup paperSize="5" scale="110" orientation="landscape" horizontalDpi="4294967294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Q41"/>
  <sheetViews>
    <sheetView zoomScale="75" workbookViewId="0">
      <selection activeCell="J38" sqref="J38"/>
    </sheetView>
  </sheetViews>
  <sheetFormatPr defaultRowHeight="15"/>
  <cols>
    <col min="1" max="1" width="5.7109375" style="17" customWidth="1"/>
    <col min="2" max="2" width="21.7109375" style="17" customWidth="1"/>
    <col min="3" max="3" width="14.5703125" style="17" hidden="1" customWidth="1"/>
    <col min="4" max="6" width="8.7109375" style="17" customWidth="1"/>
    <col min="7" max="7" width="18" style="17" hidden="1" customWidth="1"/>
    <col min="8" max="10" width="8.7109375" style="17" customWidth="1"/>
    <col min="11" max="11" width="16.5703125" style="17" hidden="1" customWidth="1"/>
    <col min="12" max="14" width="8.7109375" style="2" customWidth="1"/>
    <col min="15" max="16" width="9.140625" style="17"/>
    <col min="17" max="17" width="12" style="17" customWidth="1"/>
    <col min="18" max="16384" width="9.140625" style="17"/>
  </cols>
  <sheetData>
    <row r="1" spans="1:17" ht="15.75">
      <c r="A1" s="128" t="s">
        <v>124</v>
      </c>
    </row>
    <row r="3" spans="1:17" ht="15.75">
      <c r="A3" s="181" t="s">
        <v>12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7" ht="15.75">
      <c r="A4" s="181" t="s">
        <v>170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7" ht="15.75">
      <c r="A5" s="200" t="s">
        <v>131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7" ht="15.75">
      <c r="A6" s="200" t="s">
        <v>20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7" ht="15.75">
      <c r="A7" s="200" t="s">
        <v>175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7" ht="15.75" thickBot="1">
      <c r="A8" s="37"/>
      <c r="B8" s="37"/>
      <c r="C8" s="37"/>
      <c r="D8" s="37"/>
      <c r="E8" s="37"/>
      <c r="F8" s="37"/>
      <c r="G8" s="38"/>
      <c r="H8" s="38"/>
      <c r="I8" s="38"/>
      <c r="J8" s="38"/>
      <c r="K8" s="28"/>
    </row>
    <row r="9" spans="1:17" s="96" customFormat="1" ht="15" customHeight="1">
      <c r="A9" s="237" t="s">
        <v>90</v>
      </c>
      <c r="B9" s="237" t="s">
        <v>92</v>
      </c>
      <c r="C9" s="244" t="s">
        <v>161</v>
      </c>
      <c r="D9" s="245"/>
      <c r="E9" s="245"/>
      <c r="F9" s="246"/>
      <c r="G9" s="235" t="s">
        <v>119</v>
      </c>
      <c r="H9" s="236"/>
      <c r="I9" s="236"/>
      <c r="J9" s="236"/>
      <c r="K9" s="235" t="s">
        <v>120</v>
      </c>
      <c r="L9" s="236"/>
      <c r="M9" s="236"/>
      <c r="N9" s="247"/>
      <c r="P9" s="242"/>
      <c r="Q9" s="242"/>
    </row>
    <row r="10" spans="1:17" s="96" customFormat="1" ht="12.75" customHeight="1">
      <c r="A10" s="238"/>
      <c r="B10" s="238"/>
      <c r="C10" s="240" t="s">
        <v>166</v>
      </c>
      <c r="D10" s="248" t="s">
        <v>133</v>
      </c>
      <c r="E10" s="249"/>
      <c r="F10" s="250"/>
      <c r="G10" s="243" t="s">
        <v>157</v>
      </c>
      <c r="H10" s="192" t="s">
        <v>125</v>
      </c>
      <c r="I10" s="193"/>
      <c r="J10" s="194"/>
      <c r="K10" s="243" t="s">
        <v>156</v>
      </c>
      <c r="L10" s="192" t="s">
        <v>121</v>
      </c>
      <c r="M10" s="193"/>
      <c r="N10" s="194"/>
    </row>
    <row r="11" spans="1:17" s="96" customFormat="1" ht="37.5" customHeight="1">
      <c r="A11" s="239"/>
      <c r="B11" s="239"/>
      <c r="C11" s="241"/>
      <c r="D11" s="101" t="s">
        <v>163</v>
      </c>
      <c r="E11" s="101" t="s">
        <v>164</v>
      </c>
      <c r="F11" s="101" t="s">
        <v>165</v>
      </c>
      <c r="G11" s="241"/>
      <c r="H11" s="98" t="s">
        <v>163</v>
      </c>
      <c r="I11" s="98" t="s">
        <v>164</v>
      </c>
      <c r="J11" s="98" t="s">
        <v>165</v>
      </c>
      <c r="K11" s="241"/>
      <c r="L11" s="98" t="s">
        <v>163</v>
      </c>
      <c r="M11" s="98" t="s">
        <v>164</v>
      </c>
      <c r="N11" s="53" t="s">
        <v>165</v>
      </c>
    </row>
    <row r="12" spans="1:17" s="96" customFormat="1" ht="12.75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2">
        <v>9</v>
      </c>
      <c r="J12" s="102">
        <v>10</v>
      </c>
      <c r="K12" s="102">
        <v>11</v>
      </c>
      <c r="L12" s="102">
        <v>15</v>
      </c>
      <c r="M12" s="102">
        <v>16</v>
      </c>
      <c r="N12" s="102">
        <v>17</v>
      </c>
      <c r="P12" s="242"/>
      <c r="Q12" s="242"/>
    </row>
    <row r="13" spans="1:17">
      <c r="A13" s="139">
        <f>'[1]1'!A12</f>
        <v>1</v>
      </c>
      <c r="B13" s="153" t="str">
        <f>'[1]6'!C11</f>
        <v>Sumbermalang</v>
      </c>
      <c r="C13" s="139"/>
      <c r="D13" s="45">
        <f>'[4]AFP-TB-ISPA'!H12</f>
        <v>0</v>
      </c>
      <c r="E13" s="45">
        <f>'[3]AFP-TB-ISPA'!H12</f>
        <v>0</v>
      </c>
      <c r="F13" s="45">
        <f>D13-E13</f>
        <v>0</v>
      </c>
      <c r="G13" s="45"/>
      <c r="H13" s="45">
        <f>'[4]AFP-TB-ISPA'!N12</f>
        <v>1</v>
      </c>
      <c r="I13" s="45">
        <f>'[3]AFP-TB-ISPA'!N12</f>
        <v>2</v>
      </c>
      <c r="J13" s="151">
        <f>H13-I13</f>
        <v>-1</v>
      </c>
      <c r="K13" s="84"/>
      <c r="L13" s="45">
        <f>'[4]AFP-TB-ISPA'!T12</f>
        <v>4</v>
      </c>
      <c r="M13" s="45">
        <f>'[3]AFP-TB-ISPA'!T12</f>
        <v>2</v>
      </c>
      <c r="N13" s="151">
        <f>L13-M13</f>
        <v>2</v>
      </c>
    </row>
    <row r="14" spans="1:17">
      <c r="A14" s="139">
        <f>'[1]1'!A13</f>
        <v>2</v>
      </c>
      <c r="B14" s="139" t="str">
        <f>'[1]6'!C12</f>
        <v>Jatibanteng</v>
      </c>
      <c r="C14" s="139"/>
      <c r="D14" s="45">
        <f>'[4]AFP-TB-ISPA'!H13</f>
        <v>0</v>
      </c>
      <c r="E14" s="45">
        <f>'[3]AFP-TB-ISPA'!H13</f>
        <v>0</v>
      </c>
      <c r="F14" s="45">
        <f>D14-E14</f>
        <v>0</v>
      </c>
      <c r="G14" s="45"/>
      <c r="H14" s="45">
        <f>'[4]AFP-TB-ISPA'!N13</f>
        <v>4</v>
      </c>
      <c r="I14" s="45">
        <f>'[3]AFP-TB-ISPA'!N13</f>
        <v>4</v>
      </c>
      <c r="J14" s="45">
        <f t="shared" ref="J14:J30" si="0">H14-I14</f>
        <v>0</v>
      </c>
      <c r="K14" s="84"/>
      <c r="L14" s="45">
        <f>'[4]AFP-TB-ISPA'!T13</f>
        <v>6</v>
      </c>
      <c r="M14" s="45">
        <f>'[3]AFP-TB-ISPA'!T13</f>
        <v>6</v>
      </c>
      <c r="N14" s="45">
        <f t="shared" ref="N14:N29" si="1">L14-M14</f>
        <v>0</v>
      </c>
    </row>
    <row r="15" spans="1:17">
      <c r="A15" s="139">
        <f>'[1]1'!A14</f>
        <v>3</v>
      </c>
      <c r="B15" s="139" t="str">
        <f>'[1]6'!C13</f>
        <v>Banyuglugur</v>
      </c>
      <c r="C15" s="139"/>
      <c r="D15" s="45">
        <f>'[4]AFP-TB-ISPA'!H14</f>
        <v>0</v>
      </c>
      <c r="E15" s="45">
        <f>'[3]AFP-TB-ISPA'!H14</f>
        <v>0</v>
      </c>
      <c r="F15" s="45">
        <f t="shared" ref="F15:F30" si="2">D15-E15</f>
        <v>0</v>
      </c>
      <c r="G15" s="45"/>
      <c r="H15" s="45">
        <f>'[4]AFP-TB-ISPA'!N14</f>
        <v>4</v>
      </c>
      <c r="I15" s="45">
        <f>'[3]AFP-TB-ISPA'!N14</f>
        <v>4</v>
      </c>
      <c r="J15" s="45">
        <f t="shared" si="0"/>
        <v>0</v>
      </c>
      <c r="K15" s="84"/>
      <c r="L15" s="45">
        <f>'[4]AFP-TB-ISPA'!T14</f>
        <v>15</v>
      </c>
      <c r="M15" s="45">
        <f>'[3]AFP-TB-ISPA'!T14</f>
        <v>15</v>
      </c>
      <c r="N15" s="45">
        <f t="shared" si="1"/>
        <v>0</v>
      </c>
    </row>
    <row r="16" spans="1:17">
      <c r="A16" s="139">
        <f>'[1]1'!A15</f>
        <v>4</v>
      </c>
      <c r="B16" s="153" t="str">
        <f>'[1]6'!C14</f>
        <v>Besuki</v>
      </c>
      <c r="C16" s="139"/>
      <c r="D16" s="45">
        <f>'[4]AFP-TB-ISPA'!H15</f>
        <v>0</v>
      </c>
      <c r="E16" s="45">
        <f>'[3]AFP-TB-ISPA'!H15</f>
        <v>0</v>
      </c>
      <c r="F16" s="45">
        <f t="shared" si="2"/>
        <v>0</v>
      </c>
      <c r="G16" s="45"/>
      <c r="H16" s="45">
        <f>'[4]AFP-TB-ISPA'!N15</f>
        <v>10</v>
      </c>
      <c r="I16" s="45">
        <f>'[3]AFP-TB-ISPA'!N15</f>
        <v>7</v>
      </c>
      <c r="J16" s="151">
        <f t="shared" si="0"/>
        <v>3</v>
      </c>
      <c r="K16" s="84"/>
      <c r="L16" s="45">
        <f>'[4]AFP-TB-ISPA'!T15</f>
        <v>29</v>
      </c>
      <c r="M16" s="45">
        <f>'[3]AFP-TB-ISPA'!T15</f>
        <v>29</v>
      </c>
      <c r="N16" s="45">
        <f t="shared" si="1"/>
        <v>0</v>
      </c>
    </row>
    <row r="17" spans="1:15">
      <c r="A17" s="139">
        <f>'[1]1'!A16</f>
        <v>5</v>
      </c>
      <c r="B17" s="139" t="str">
        <f>'[1]6'!C15</f>
        <v>Suboh</v>
      </c>
      <c r="C17" s="139"/>
      <c r="D17" s="45">
        <f>'[4]AFP-TB-ISPA'!H16</f>
        <v>0</v>
      </c>
      <c r="E17" s="45">
        <f>'[3]AFP-TB-ISPA'!H16</f>
        <v>0</v>
      </c>
      <c r="F17" s="45">
        <f t="shared" si="2"/>
        <v>0</v>
      </c>
      <c r="G17" s="45"/>
      <c r="H17" s="45">
        <f>'[4]AFP-TB-ISPA'!N16</f>
        <v>12</v>
      </c>
      <c r="I17" s="45">
        <f>'[3]AFP-TB-ISPA'!N16</f>
        <v>12</v>
      </c>
      <c r="J17" s="45">
        <f t="shared" si="0"/>
        <v>0</v>
      </c>
      <c r="K17" s="84"/>
      <c r="L17" s="45">
        <f>'[4]AFP-TB-ISPA'!T16</f>
        <v>7</v>
      </c>
      <c r="M17" s="45">
        <f>'[3]AFP-TB-ISPA'!T16</f>
        <v>7</v>
      </c>
      <c r="N17" s="45">
        <f t="shared" si="1"/>
        <v>0</v>
      </c>
    </row>
    <row r="18" spans="1:15">
      <c r="A18" s="139">
        <f>'[1]1'!A17</f>
        <v>6</v>
      </c>
      <c r="B18" s="153" t="str">
        <f>'[1]6'!C16</f>
        <v>Mlandingan</v>
      </c>
      <c r="C18" s="139"/>
      <c r="D18" s="45">
        <f>'[4]AFP-TB-ISPA'!H17</f>
        <v>2</v>
      </c>
      <c r="E18" s="45">
        <f>'[3]AFP-TB-ISPA'!H17</f>
        <v>2</v>
      </c>
      <c r="F18" s="45">
        <f t="shared" si="2"/>
        <v>0</v>
      </c>
      <c r="G18" s="45"/>
      <c r="H18" s="45">
        <f>'[4]AFP-TB-ISPA'!N17</f>
        <v>9</v>
      </c>
      <c r="I18" s="45">
        <f>'[3]AFP-TB-ISPA'!N17</f>
        <v>8</v>
      </c>
      <c r="J18" s="151">
        <f t="shared" si="0"/>
        <v>1</v>
      </c>
      <c r="K18" s="84"/>
      <c r="L18" s="45">
        <f>'[4]AFP-TB-ISPA'!T17</f>
        <v>4</v>
      </c>
      <c r="M18" s="45">
        <f>'[3]AFP-TB-ISPA'!T17</f>
        <v>6</v>
      </c>
      <c r="N18" s="151">
        <f t="shared" si="1"/>
        <v>-2</v>
      </c>
    </row>
    <row r="19" spans="1:15">
      <c r="A19" s="139">
        <f>'[1]1'!A18</f>
        <v>7</v>
      </c>
      <c r="B19" s="153" t="str">
        <f>'[1]6'!C17</f>
        <v>Bungatan</v>
      </c>
      <c r="C19" s="139"/>
      <c r="D19" s="45">
        <f>'[4]AFP-TB-ISPA'!H18</f>
        <v>0</v>
      </c>
      <c r="E19" s="45">
        <f>'[3]AFP-TB-ISPA'!H18</f>
        <v>0</v>
      </c>
      <c r="F19" s="45">
        <f t="shared" si="2"/>
        <v>0</v>
      </c>
      <c r="G19" s="45"/>
      <c r="H19" s="45">
        <f>'[4]AFP-TB-ISPA'!N18</f>
        <v>13</v>
      </c>
      <c r="I19" s="45">
        <f>'[3]AFP-TB-ISPA'!N18</f>
        <v>8</v>
      </c>
      <c r="J19" s="151">
        <f t="shared" si="0"/>
        <v>5</v>
      </c>
      <c r="K19" s="84"/>
      <c r="L19" s="45">
        <f>'[4]AFP-TB-ISPA'!T18</f>
        <v>0</v>
      </c>
      <c r="M19" s="45">
        <f>'[3]AFP-TB-ISPA'!T18</f>
        <v>0</v>
      </c>
      <c r="N19" s="45">
        <f t="shared" si="1"/>
        <v>0</v>
      </c>
    </row>
    <row r="20" spans="1:15">
      <c r="A20" s="139">
        <f>'[1]1'!A19</f>
        <v>8</v>
      </c>
      <c r="B20" s="153" t="str">
        <f>'[1]6'!C18</f>
        <v>Kendit</v>
      </c>
      <c r="C20" s="139"/>
      <c r="D20" s="45">
        <f>'[4]AFP-TB-ISPA'!H19</f>
        <v>0</v>
      </c>
      <c r="E20" s="45">
        <f>'[3]AFP-TB-ISPA'!H19</f>
        <v>0</v>
      </c>
      <c r="F20" s="45">
        <f t="shared" si="2"/>
        <v>0</v>
      </c>
      <c r="G20" s="45"/>
      <c r="H20" s="45">
        <f>'[4]AFP-TB-ISPA'!N19</f>
        <v>7</v>
      </c>
      <c r="I20" s="45">
        <f>'[3]AFP-TB-ISPA'!N19</f>
        <v>7</v>
      </c>
      <c r="J20" s="45">
        <f t="shared" si="0"/>
        <v>0</v>
      </c>
      <c r="K20" s="84"/>
      <c r="L20" s="45">
        <f>'[4]AFP-TB-ISPA'!T19</f>
        <v>13</v>
      </c>
      <c r="M20" s="45">
        <f>'[3]AFP-TB-ISPA'!T19</f>
        <v>16</v>
      </c>
      <c r="N20" s="151">
        <f t="shared" si="1"/>
        <v>-3</v>
      </c>
    </row>
    <row r="21" spans="1:15">
      <c r="A21" s="139">
        <f>'[1]1'!A20</f>
        <v>9</v>
      </c>
      <c r="B21" s="153" t="str">
        <f>'[1]6'!C19</f>
        <v>Panarukan</v>
      </c>
      <c r="C21" s="139"/>
      <c r="D21" s="45">
        <f>'[4]AFP-TB-ISPA'!H20</f>
        <v>0</v>
      </c>
      <c r="E21" s="45">
        <f>'[3]AFP-TB-ISPA'!H20</f>
        <v>0</v>
      </c>
      <c r="F21" s="45">
        <f t="shared" si="2"/>
        <v>0</v>
      </c>
      <c r="G21" s="45"/>
      <c r="H21" s="45">
        <f>'[4]AFP-TB-ISPA'!N20</f>
        <v>11</v>
      </c>
      <c r="I21" s="45">
        <f>'[3]AFP-TB-ISPA'!N20</f>
        <v>11</v>
      </c>
      <c r="J21" s="45">
        <f t="shared" si="0"/>
        <v>0</v>
      </c>
      <c r="K21" s="84"/>
      <c r="L21" s="45">
        <f>'[4]AFP-TB-ISPA'!T20</f>
        <v>25</v>
      </c>
      <c r="M21" s="45">
        <f>'[3]AFP-TB-ISPA'!T20</f>
        <v>24</v>
      </c>
      <c r="N21" s="151">
        <f t="shared" si="1"/>
        <v>1</v>
      </c>
    </row>
    <row r="22" spans="1:15">
      <c r="A22" s="139">
        <f>'[1]1'!A21</f>
        <v>10</v>
      </c>
      <c r="B22" s="139" t="str">
        <f>'[1]6'!C20</f>
        <v>Situbondo</v>
      </c>
      <c r="C22" s="139"/>
      <c r="D22" s="45">
        <f>'[4]AFP-TB-ISPA'!H21</f>
        <v>0</v>
      </c>
      <c r="E22" s="45">
        <f>'[3]AFP-TB-ISPA'!H21</f>
        <v>0</v>
      </c>
      <c r="F22" s="45">
        <f t="shared" si="2"/>
        <v>0</v>
      </c>
      <c r="G22" s="45"/>
      <c r="H22" s="45">
        <f>'[4]AFP-TB-ISPA'!N21</f>
        <v>8</v>
      </c>
      <c r="I22" s="45">
        <f>'[3]AFP-TB-ISPA'!N21</f>
        <v>8</v>
      </c>
      <c r="J22" s="45">
        <f t="shared" si="0"/>
        <v>0</v>
      </c>
      <c r="K22" s="84"/>
      <c r="L22" s="45">
        <f>'[4]AFP-TB-ISPA'!T21</f>
        <v>73</v>
      </c>
      <c r="M22" s="45">
        <f>'[3]AFP-TB-ISPA'!T21</f>
        <v>73</v>
      </c>
      <c r="N22" s="45">
        <f t="shared" si="1"/>
        <v>0</v>
      </c>
    </row>
    <row r="23" spans="1:15">
      <c r="A23" s="139">
        <f>'[1]1'!A22</f>
        <v>11</v>
      </c>
      <c r="B23" s="153" t="str">
        <f>'[1]6'!C21</f>
        <v>Mangaran</v>
      </c>
      <c r="C23" s="139"/>
      <c r="D23" s="45">
        <f>'[4]AFP-TB-ISPA'!H22</f>
        <v>0</v>
      </c>
      <c r="E23" s="45">
        <f>'[3]AFP-TB-ISPA'!H22</f>
        <v>0</v>
      </c>
      <c r="F23" s="45">
        <f t="shared" si="2"/>
        <v>0</v>
      </c>
      <c r="G23" s="45"/>
      <c r="H23" s="45">
        <f>'[4]AFP-TB-ISPA'!N22</f>
        <v>8</v>
      </c>
      <c r="I23" s="45">
        <f>'[3]AFP-TB-ISPA'!N22</f>
        <v>7</v>
      </c>
      <c r="J23" s="151">
        <f t="shared" si="0"/>
        <v>1</v>
      </c>
      <c r="K23" s="84"/>
      <c r="L23" s="45">
        <f>'[4]AFP-TB-ISPA'!T22</f>
        <v>10</v>
      </c>
      <c r="M23" s="45">
        <f>'[3]AFP-TB-ISPA'!T22</f>
        <v>12</v>
      </c>
      <c r="N23" s="151">
        <f t="shared" si="1"/>
        <v>-2</v>
      </c>
    </row>
    <row r="24" spans="1:15">
      <c r="A24" s="139">
        <f>'[1]1'!A23</f>
        <v>12</v>
      </c>
      <c r="B24" s="153" t="str">
        <f>'[1]6'!C22</f>
        <v>Panji</v>
      </c>
      <c r="C24" s="139"/>
      <c r="D24" s="45">
        <f>'[4]AFP-TB-ISPA'!H23</f>
        <v>0</v>
      </c>
      <c r="E24" s="45">
        <f>'[3]AFP-TB-ISPA'!H23</f>
        <v>0</v>
      </c>
      <c r="F24" s="45">
        <f t="shared" si="2"/>
        <v>0</v>
      </c>
      <c r="G24" s="45"/>
      <c r="H24" s="45">
        <f>'[4]AFP-TB-ISPA'!N23</f>
        <v>10</v>
      </c>
      <c r="I24" s="45">
        <f>'[3]AFP-TB-ISPA'!N23</f>
        <v>12</v>
      </c>
      <c r="J24" s="151">
        <f t="shared" si="0"/>
        <v>-2</v>
      </c>
      <c r="K24" s="84"/>
      <c r="L24" s="45">
        <f>'[4]AFP-TB-ISPA'!T23</f>
        <v>114</v>
      </c>
      <c r="M24" s="45">
        <f>'[3]AFP-TB-ISPA'!T23</f>
        <v>115</v>
      </c>
      <c r="N24" s="151">
        <f t="shared" si="1"/>
        <v>-1</v>
      </c>
    </row>
    <row r="25" spans="1:15">
      <c r="A25" s="139">
        <f>'[1]1'!A24</f>
        <v>13</v>
      </c>
      <c r="B25" s="153" t="str">
        <f>'[1]6'!C23</f>
        <v>Kapongan</v>
      </c>
      <c r="C25" s="139"/>
      <c r="D25" s="45">
        <f>'[4]AFP-TB-ISPA'!H24</f>
        <v>0</v>
      </c>
      <c r="E25" s="45">
        <f>'[3]AFP-TB-ISPA'!H24</f>
        <v>0</v>
      </c>
      <c r="F25" s="45">
        <f t="shared" si="2"/>
        <v>0</v>
      </c>
      <c r="G25" s="45"/>
      <c r="H25" s="45">
        <f>'[4]AFP-TB-ISPA'!N24</f>
        <v>8</v>
      </c>
      <c r="I25" s="45">
        <f>'[3]AFP-TB-ISPA'!N24</f>
        <v>7</v>
      </c>
      <c r="J25" s="151">
        <f t="shared" si="0"/>
        <v>1</v>
      </c>
      <c r="K25" s="84"/>
      <c r="L25" s="45">
        <f>'[4]AFP-TB-ISPA'!T24</f>
        <v>59</v>
      </c>
      <c r="M25" s="45">
        <f>'[3]AFP-TB-ISPA'!T24</f>
        <v>47</v>
      </c>
      <c r="N25" s="151">
        <f t="shared" si="1"/>
        <v>12</v>
      </c>
    </row>
    <row r="26" spans="1:15">
      <c r="A26" s="139">
        <f>'[1]1'!A25</f>
        <v>14</v>
      </c>
      <c r="B26" s="153" t="str">
        <f>'[1]6'!C24</f>
        <v>Arjasa</v>
      </c>
      <c r="C26" s="139"/>
      <c r="D26" s="45">
        <f>'[4]AFP-TB-ISPA'!H25</f>
        <v>0</v>
      </c>
      <c r="E26" s="45">
        <f>'[3]AFP-TB-ISPA'!H25</f>
        <v>0</v>
      </c>
      <c r="F26" s="45">
        <f t="shared" si="2"/>
        <v>0</v>
      </c>
      <c r="G26" s="45"/>
      <c r="H26" s="45">
        <f>'[4]AFP-TB-ISPA'!N25</f>
        <v>15</v>
      </c>
      <c r="I26" s="45">
        <f>'[3]AFP-TB-ISPA'!N25</f>
        <v>13</v>
      </c>
      <c r="J26" s="151">
        <f t="shared" si="0"/>
        <v>2</v>
      </c>
      <c r="K26" s="84"/>
      <c r="L26" s="45">
        <f>'[4]AFP-TB-ISPA'!T25</f>
        <v>1</v>
      </c>
      <c r="M26" s="45">
        <f>'[3]AFP-TB-ISPA'!T25</f>
        <v>1</v>
      </c>
      <c r="N26" s="45">
        <f t="shared" si="1"/>
        <v>0</v>
      </c>
    </row>
    <row r="27" spans="1:15">
      <c r="A27" s="139">
        <f>'[1]1'!A26</f>
        <v>15</v>
      </c>
      <c r="B27" s="139" t="str">
        <f>'[1]6'!C25</f>
        <v>Jangkar</v>
      </c>
      <c r="C27" s="139"/>
      <c r="D27" s="45">
        <f>'[4]AFP-TB-ISPA'!H26</f>
        <v>0</v>
      </c>
      <c r="E27" s="45">
        <f>'[3]AFP-TB-ISPA'!H26</f>
        <v>0</v>
      </c>
      <c r="F27" s="45">
        <f t="shared" si="2"/>
        <v>0</v>
      </c>
      <c r="G27" s="45"/>
      <c r="H27" s="45">
        <f>'[4]AFP-TB-ISPA'!N26</f>
        <v>10</v>
      </c>
      <c r="I27" s="45">
        <f>'[3]AFP-TB-ISPA'!N26</f>
        <v>10</v>
      </c>
      <c r="J27" s="45">
        <f t="shared" si="0"/>
        <v>0</v>
      </c>
      <c r="K27" s="84"/>
      <c r="L27" s="45">
        <f>'[4]AFP-TB-ISPA'!T26</f>
        <v>2</v>
      </c>
      <c r="M27" s="45">
        <f>'[3]AFP-TB-ISPA'!T26</f>
        <v>2</v>
      </c>
      <c r="N27" s="45">
        <f t="shared" si="1"/>
        <v>0</v>
      </c>
    </row>
    <row r="28" spans="1:15">
      <c r="A28" s="139">
        <f>'[1]1'!A27</f>
        <v>16</v>
      </c>
      <c r="B28" s="153" t="str">
        <f>'[1]6'!C26</f>
        <v>Asembagus</v>
      </c>
      <c r="C28" s="139"/>
      <c r="D28" s="45">
        <f>'[4]AFP-TB-ISPA'!H27</f>
        <v>0</v>
      </c>
      <c r="E28" s="45">
        <f>'[3]AFP-TB-ISPA'!H27</f>
        <v>0</v>
      </c>
      <c r="F28" s="45">
        <f t="shared" si="2"/>
        <v>0</v>
      </c>
      <c r="G28" s="45"/>
      <c r="H28" s="45">
        <f>'[4]AFP-TB-ISPA'!N27</f>
        <v>9</v>
      </c>
      <c r="I28" s="45">
        <f>'[3]AFP-TB-ISPA'!N27</f>
        <v>9</v>
      </c>
      <c r="J28" s="45">
        <f t="shared" si="0"/>
        <v>0</v>
      </c>
      <c r="K28" s="84"/>
      <c r="L28" s="45">
        <f>'[4]AFP-TB-ISPA'!T27</f>
        <v>11</v>
      </c>
      <c r="M28" s="45">
        <f>'[3]AFP-TB-ISPA'!T27</f>
        <v>19</v>
      </c>
      <c r="N28" s="151">
        <f t="shared" si="1"/>
        <v>-8</v>
      </c>
    </row>
    <row r="29" spans="1:15">
      <c r="A29" s="139">
        <f>'[1]1'!A28</f>
        <v>17</v>
      </c>
      <c r="B29" s="153" t="str">
        <f>'[1]6'!C27</f>
        <v>Banyuputih</v>
      </c>
      <c r="C29" s="139"/>
      <c r="D29" s="45">
        <f>'[4]AFP-TB-ISPA'!H28</f>
        <v>0</v>
      </c>
      <c r="E29" s="45">
        <f>'[3]AFP-TB-ISPA'!H28</f>
        <v>0</v>
      </c>
      <c r="F29" s="45">
        <f t="shared" si="2"/>
        <v>0</v>
      </c>
      <c r="G29" s="45"/>
      <c r="H29" s="45">
        <f>'[4]AFP-TB-ISPA'!N28</f>
        <v>7</v>
      </c>
      <c r="I29" s="45">
        <f>'[3]AFP-TB-ISPA'!N28</f>
        <v>6</v>
      </c>
      <c r="J29" s="151">
        <f t="shared" si="0"/>
        <v>1</v>
      </c>
      <c r="K29" s="84"/>
      <c r="L29" s="45">
        <f>'[4]AFP-TB-ISPA'!T28</f>
        <v>26</v>
      </c>
      <c r="M29" s="45">
        <f>'[3]AFP-TB-ISPA'!T28</f>
        <v>26</v>
      </c>
      <c r="N29" s="45">
        <f t="shared" si="1"/>
        <v>0</v>
      </c>
    </row>
    <row r="30" spans="1:15">
      <c r="A30" s="139">
        <v>18</v>
      </c>
      <c r="B30" s="139" t="s">
        <v>145</v>
      </c>
      <c r="C30" s="139"/>
      <c r="D30" s="45"/>
      <c r="E30" s="45">
        <f>'[3]AFP-TB-ISPA'!H29</f>
        <v>0</v>
      </c>
      <c r="F30" s="45">
        <f t="shared" si="2"/>
        <v>0</v>
      </c>
      <c r="G30" s="45"/>
      <c r="H30" s="45">
        <v>0</v>
      </c>
      <c r="I30" s="45">
        <f>'[3]AFP-TB-ISPA'!N29</f>
        <v>0</v>
      </c>
      <c r="J30" s="45">
        <f t="shared" si="0"/>
        <v>0</v>
      </c>
      <c r="K30" s="84"/>
      <c r="L30" s="45"/>
      <c r="M30" s="45">
        <f>'[3]AFP-TB-ISPA'!T29</f>
        <v>0</v>
      </c>
      <c r="N30" s="45">
        <f>L30-M30</f>
        <v>0</v>
      </c>
    </row>
    <row r="31" spans="1:15">
      <c r="A31" s="42" t="s">
        <v>101</v>
      </c>
      <c r="B31" s="43"/>
      <c r="C31" s="115"/>
      <c r="D31" s="92">
        <f>SUM(D13:D30)</f>
        <v>2</v>
      </c>
      <c r="E31" s="44">
        <f>SUM(E13:E30)</f>
        <v>2</v>
      </c>
      <c r="F31" s="44">
        <f>D31-E31</f>
        <v>0</v>
      </c>
      <c r="G31" s="45">
        <f>SUM(G13:G30)</f>
        <v>0</v>
      </c>
      <c r="H31" s="45">
        <f>SUM(H13:H30)</f>
        <v>146</v>
      </c>
      <c r="I31" s="45">
        <f>SUM(I13:I30)</f>
        <v>135</v>
      </c>
      <c r="J31" s="45">
        <f>H31-I31</f>
        <v>11</v>
      </c>
      <c r="K31" s="84">
        <f>SUM(K13:K30)</f>
        <v>0</v>
      </c>
      <c r="L31" s="84">
        <f>SUM(L13:L30)</f>
        <v>399</v>
      </c>
      <c r="M31" s="84">
        <f>SUM(M13:M30)</f>
        <v>400</v>
      </c>
      <c r="N31" s="84">
        <f>L31-M31</f>
        <v>-1</v>
      </c>
      <c r="O31" s="2"/>
    </row>
    <row r="32" spans="1:15" ht="18.75" thickBot="1">
      <c r="A32" s="12" t="s">
        <v>122</v>
      </c>
      <c r="B32" s="46"/>
      <c r="C32" s="47"/>
      <c r="D32" s="47"/>
      <c r="E32" s="47"/>
      <c r="F32" s="47"/>
      <c r="G32" s="48"/>
      <c r="H32" s="48"/>
      <c r="I32" s="48"/>
      <c r="J32" s="48"/>
      <c r="K32" s="48"/>
      <c r="L32" s="16"/>
      <c r="M32" s="16"/>
      <c r="N32" s="16"/>
    </row>
    <row r="33" spans="1:14" ht="18">
      <c r="A33" s="4"/>
      <c r="B33" s="49"/>
      <c r="C33" s="50"/>
      <c r="D33" s="50"/>
      <c r="E33" s="50"/>
      <c r="F33" s="50"/>
      <c r="G33" s="4"/>
      <c r="H33" s="4"/>
      <c r="I33" s="4"/>
      <c r="J33" s="4"/>
      <c r="K33" s="4"/>
      <c r="L33" s="4"/>
      <c r="M33" s="4"/>
      <c r="N33" s="4"/>
    </row>
    <row r="34" spans="1:14">
      <c r="A34" s="17" t="s">
        <v>6</v>
      </c>
      <c r="B34" s="28"/>
      <c r="C34" s="28"/>
      <c r="D34" s="28"/>
      <c r="E34" s="28"/>
      <c r="F34" s="28"/>
    </row>
    <row r="35" spans="1:14" ht="18">
      <c r="A35" s="17" t="s">
        <v>123</v>
      </c>
    </row>
    <row r="36" spans="1:14">
      <c r="A36" s="133"/>
      <c r="B36" s="17" t="s">
        <v>88</v>
      </c>
    </row>
    <row r="37" spans="1:14">
      <c r="B37" s="17" t="s">
        <v>184</v>
      </c>
      <c r="F37" s="70"/>
    </row>
    <row r="38" spans="1:14">
      <c r="A38" s="17" t="s">
        <v>24</v>
      </c>
      <c r="G38" s="69"/>
    </row>
    <row r="39" spans="1:14">
      <c r="A39" s="17" t="s">
        <v>40</v>
      </c>
    </row>
    <row r="40" spans="1:14">
      <c r="A40" s="17" t="s">
        <v>41</v>
      </c>
      <c r="C40" s="17" t="s">
        <v>43</v>
      </c>
    </row>
    <row r="41" spans="1:14">
      <c r="A41" s="17" t="s">
        <v>42</v>
      </c>
    </row>
  </sheetData>
  <mergeCells count="18">
    <mergeCell ref="P12:Q12"/>
    <mergeCell ref="G10:G11"/>
    <mergeCell ref="K10:K11"/>
    <mergeCell ref="C9:F9"/>
    <mergeCell ref="K9:N9"/>
    <mergeCell ref="P9:Q9"/>
    <mergeCell ref="H10:J10"/>
    <mergeCell ref="L10:N10"/>
    <mergeCell ref="D10:F10"/>
    <mergeCell ref="A3:N3"/>
    <mergeCell ref="G9:J9"/>
    <mergeCell ref="A5:N5"/>
    <mergeCell ref="A6:N6"/>
    <mergeCell ref="A7:N7"/>
    <mergeCell ref="A4:N4"/>
    <mergeCell ref="A9:A11"/>
    <mergeCell ref="B9:B11"/>
    <mergeCell ref="C10:C11"/>
  </mergeCells>
  <phoneticPr fontId="3" type="noConversion"/>
  <printOptions horizontalCentered="1" verticalCentered="1"/>
  <pageMargins left="0.39370078740157483" right="1.5748031496062993" top="0.59055118110236227" bottom="0.59055118110236227" header="0.51181102362204722" footer="0.51181102362204722"/>
  <pageSetup paperSize="5" scale="80" orientation="landscape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 enableFormatConditionsCalculation="0">
    <tabColor indexed="22"/>
  </sheetPr>
  <dimension ref="A1:AC35"/>
  <sheetViews>
    <sheetView tabSelected="1" topLeftCell="A7" zoomScale="70" zoomScaleNormal="70" workbookViewId="0">
      <selection activeCell="G29" sqref="G29"/>
    </sheetView>
  </sheetViews>
  <sheetFormatPr defaultRowHeight="15"/>
  <cols>
    <col min="1" max="1" width="5.7109375" style="17" customWidth="1"/>
    <col min="2" max="2" width="17.28515625" style="17" customWidth="1"/>
    <col min="3" max="8" width="10.7109375" style="17" customWidth="1"/>
    <col min="9" max="9" width="17.140625" style="17" hidden="1" customWidth="1"/>
    <col min="10" max="12" width="10.7109375" style="72" customWidth="1"/>
    <col min="13" max="16384" width="9.140625" style="17"/>
  </cols>
  <sheetData>
    <row r="1" spans="1:29" ht="15.75">
      <c r="A1" s="113" t="s">
        <v>134</v>
      </c>
    </row>
    <row r="2" spans="1:29">
      <c r="A2" s="29" t="s">
        <v>127</v>
      </c>
    </row>
    <row r="3" spans="1:29" ht="15.75">
      <c r="A3" s="181" t="s">
        <v>13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N3" s="251" t="s">
        <v>128</v>
      </c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</row>
    <row r="4" spans="1:29" ht="15.75">
      <c r="A4" s="181" t="s">
        <v>170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15.75">
      <c r="A5" s="200" t="s">
        <v>131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N5" s="258" t="e">
        <f>'[1]1'!R5</f>
        <v>#REF!</v>
      </c>
      <c r="O5" s="258"/>
      <c r="P5" s="258"/>
      <c r="Q5" s="258"/>
      <c r="R5" s="258"/>
      <c r="S5" s="258"/>
      <c r="T5" s="258"/>
      <c r="U5" s="33" t="e">
        <f>'[1]1'!W5</f>
        <v>#REF!</v>
      </c>
      <c r="V5" s="28"/>
      <c r="W5" s="28"/>
      <c r="X5" s="28"/>
      <c r="Y5" s="28"/>
      <c r="Z5" s="28"/>
      <c r="AA5" s="28"/>
      <c r="AB5" s="28"/>
      <c r="AC5" s="28"/>
    </row>
    <row r="6" spans="1:29" ht="15.75">
      <c r="A6" s="200" t="s">
        <v>20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N6" s="258" t="e">
        <f>'[1]1'!R6</f>
        <v>#REF!</v>
      </c>
      <c r="O6" s="258"/>
      <c r="P6" s="258"/>
      <c r="Q6" s="258"/>
      <c r="R6" s="258"/>
      <c r="S6" s="258"/>
      <c r="T6" s="258"/>
      <c r="U6" s="33" t="e">
        <f>'[1]1'!W6</f>
        <v>#REF!</v>
      </c>
      <c r="V6" s="28"/>
      <c r="W6" s="28"/>
      <c r="X6" s="28"/>
      <c r="Y6" s="28"/>
      <c r="Z6" s="28"/>
      <c r="AA6" s="28"/>
      <c r="AB6" s="28"/>
      <c r="AC6" s="28"/>
    </row>
    <row r="7" spans="1:29" ht="15.75">
      <c r="A7" s="200" t="s">
        <v>175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N7" s="32"/>
      <c r="O7" s="32"/>
      <c r="P7" s="32"/>
      <c r="Q7" s="32"/>
      <c r="R7" s="32"/>
      <c r="S7" s="32"/>
      <c r="T7" s="32"/>
      <c r="U7" s="33"/>
      <c r="V7" s="28"/>
      <c r="W7" s="28"/>
      <c r="X7" s="28"/>
      <c r="Y7" s="28"/>
      <c r="Z7" s="28"/>
      <c r="AA7" s="28"/>
      <c r="AB7" s="28"/>
      <c r="AC7" s="28"/>
    </row>
    <row r="8" spans="1:29" ht="15.75" thickBot="1">
      <c r="A8" s="38"/>
      <c r="B8" s="38"/>
      <c r="C8" s="38"/>
      <c r="D8" s="38"/>
      <c r="E8" s="38"/>
      <c r="F8" s="38"/>
      <c r="G8" s="38"/>
      <c r="H8" s="38"/>
    </row>
    <row r="9" spans="1:29" ht="12.75" customHeight="1">
      <c r="A9" s="164" t="s">
        <v>90</v>
      </c>
      <c r="B9" s="164" t="s">
        <v>92</v>
      </c>
      <c r="C9" s="51" t="s">
        <v>129</v>
      </c>
      <c r="D9" s="103"/>
      <c r="E9" s="103"/>
      <c r="F9" s="52"/>
      <c r="G9" s="52"/>
      <c r="H9" s="52"/>
      <c r="I9" s="167" t="s">
        <v>148</v>
      </c>
      <c r="J9" s="210"/>
      <c r="K9" s="210"/>
      <c r="L9" s="211"/>
      <c r="N9" s="251"/>
      <c r="O9" s="251"/>
    </row>
    <row r="10" spans="1:29" ht="43.5" customHeight="1">
      <c r="A10" s="165"/>
      <c r="B10" s="165"/>
      <c r="C10" s="212" t="s">
        <v>132</v>
      </c>
      <c r="D10" s="222"/>
      <c r="E10" s="223"/>
      <c r="F10" s="252" t="s">
        <v>130</v>
      </c>
      <c r="G10" s="253"/>
      <c r="H10" s="254"/>
      <c r="I10" s="179" t="s">
        <v>167</v>
      </c>
      <c r="J10" s="255" t="s">
        <v>146</v>
      </c>
      <c r="K10" s="256"/>
      <c r="L10" s="257"/>
      <c r="N10" s="17" t="s">
        <v>60</v>
      </c>
    </row>
    <row r="11" spans="1:29" ht="16.5" customHeight="1">
      <c r="A11" s="166"/>
      <c r="B11" s="166"/>
      <c r="C11" s="39" t="s">
        <v>163</v>
      </c>
      <c r="D11" s="94" t="s">
        <v>164</v>
      </c>
      <c r="E11" s="39" t="s">
        <v>165</v>
      </c>
      <c r="F11" s="39" t="s">
        <v>163</v>
      </c>
      <c r="G11" s="94" t="s">
        <v>164</v>
      </c>
      <c r="H11" s="39" t="s">
        <v>165</v>
      </c>
      <c r="I11" s="180"/>
      <c r="J11" s="39" t="s">
        <v>163</v>
      </c>
      <c r="K11" s="94" t="s">
        <v>164</v>
      </c>
      <c r="L11" s="39" t="s">
        <v>165</v>
      </c>
    </row>
    <row r="12" spans="1:29">
      <c r="A12" s="7">
        <v>1</v>
      </c>
      <c r="B12" s="40">
        <v>2</v>
      </c>
      <c r="C12" s="7">
        <v>3</v>
      </c>
      <c r="D12" s="40">
        <v>4</v>
      </c>
      <c r="E12" s="7">
        <v>5</v>
      </c>
      <c r="F12" s="40">
        <v>6</v>
      </c>
      <c r="G12" s="7">
        <v>7</v>
      </c>
      <c r="H12" s="40">
        <v>8</v>
      </c>
      <c r="I12" s="7">
        <v>9</v>
      </c>
      <c r="J12" s="40">
        <v>10</v>
      </c>
      <c r="K12" s="7">
        <v>11</v>
      </c>
      <c r="L12" s="7">
        <v>12</v>
      </c>
      <c r="N12" s="251"/>
      <c r="O12" s="251"/>
    </row>
    <row r="13" spans="1:29">
      <c r="A13" s="139">
        <f>'[1]1'!A12</f>
        <v>1</v>
      </c>
      <c r="B13" s="139" t="str">
        <f>'[1]6'!C11</f>
        <v>Sumbermalang</v>
      </c>
      <c r="C13" s="139">
        <f>'[4]DBD-DIARE'!J12</f>
        <v>1</v>
      </c>
      <c r="D13" s="139">
        <f>'[3]DBD-DIARE'!J12</f>
        <v>1</v>
      </c>
      <c r="E13" s="45">
        <f>C13-D13</f>
        <v>0</v>
      </c>
      <c r="F13" s="139">
        <f>'[4]DBD-DIARE'!K12</f>
        <v>1</v>
      </c>
      <c r="G13" s="139">
        <f>'[3]DBD-DIARE'!K12</f>
        <v>1</v>
      </c>
      <c r="H13" s="45">
        <f>F13-G13</f>
        <v>0</v>
      </c>
      <c r="I13" s="45"/>
      <c r="J13" s="45">
        <f>'[4]DBD-DIARE'!Q12</f>
        <v>281</v>
      </c>
      <c r="K13" s="45">
        <f>'[3]DBD-DIARE'!Q12</f>
        <v>281</v>
      </c>
      <c r="L13" s="45">
        <f>J13-K13</f>
        <v>0</v>
      </c>
    </row>
    <row r="14" spans="1:29">
      <c r="A14" s="139">
        <f>'[1]1'!A13</f>
        <v>2</v>
      </c>
      <c r="B14" s="153" t="str">
        <f>'[1]6'!C12</f>
        <v>Jatibanteng</v>
      </c>
      <c r="C14" s="139">
        <f>'[4]DBD-DIARE'!J13</f>
        <v>0</v>
      </c>
      <c r="D14" s="139">
        <f>'[3]DBD-DIARE'!J13</f>
        <v>0</v>
      </c>
      <c r="E14" s="45">
        <f t="shared" ref="E14:E29" si="0">C14-D14</f>
        <v>0</v>
      </c>
      <c r="F14" s="139">
        <f>'[4]DBD-DIARE'!K13</f>
        <v>0</v>
      </c>
      <c r="G14" s="139">
        <f>'[3]DBD-DIARE'!K13</f>
        <v>0</v>
      </c>
      <c r="H14" s="45">
        <f t="shared" ref="H14:H29" si="1">F14-G14</f>
        <v>0</v>
      </c>
      <c r="I14" s="45"/>
      <c r="J14" s="45">
        <f>'[4]DBD-DIARE'!Q13</f>
        <v>312</v>
      </c>
      <c r="K14" s="45">
        <f>'[3]DBD-DIARE'!Q13</f>
        <v>189</v>
      </c>
      <c r="L14" s="151">
        <f t="shared" ref="L14:L28" si="2">J14-K14</f>
        <v>123</v>
      </c>
    </row>
    <row r="15" spans="1:29">
      <c r="A15" s="139">
        <f>'[1]1'!A14</f>
        <v>3</v>
      </c>
      <c r="B15" s="153" t="str">
        <f>'[1]6'!C13</f>
        <v>Banyuglugur</v>
      </c>
      <c r="C15" s="139">
        <f>'[4]DBD-DIARE'!J14</f>
        <v>1</v>
      </c>
      <c r="D15" s="139">
        <f>'[3]DBD-DIARE'!J14</f>
        <v>0</v>
      </c>
      <c r="E15" s="151">
        <f t="shared" si="0"/>
        <v>1</v>
      </c>
      <c r="F15" s="139">
        <f>'[4]DBD-DIARE'!K14</f>
        <v>1</v>
      </c>
      <c r="G15" s="139">
        <f>'[3]DBD-DIARE'!K14</f>
        <v>0</v>
      </c>
      <c r="H15" s="151">
        <f t="shared" si="1"/>
        <v>1</v>
      </c>
      <c r="I15" s="45"/>
      <c r="J15" s="45">
        <f>'[4]DBD-DIARE'!Q14</f>
        <v>484</v>
      </c>
      <c r="K15" s="45">
        <f>'[3]DBD-DIARE'!Q14</f>
        <v>484</v>
      </c>
      <c r="L15" s="45">
        <f t="shared" si="2"/>
        <v>0</v>
      </c>
    </row>
    <row r="16" spans="1:29">
      <c r="A16" s="139">
        <f>'[1]1'!A15</f>
        <v>4</v>
      </c>
      <c r="B16" s="153" t="str">
        <f>'[1]6'!C14</f>
        <v>Besuki</v>
      </c>
      <c r="C16" s="139">
        <f>'[4]DBD-DIARE'!J15</f>
        <v>4</v>
      </c>
      <c r="D16" s="139">
        <f>'[3]DBD-DIARE'!J15</f>
        <v>0</v>
      </c>
      <c r="E16" s="151">
        <f t="shared" si="0"/>
        <v>4</v>
      </c>
      <c r="F16" s="139">
        <f>'[4]DBD-DIARE'!K15</f>
        <v>4</v>
      </c>
      <c r="G16" s="139">
        <f>'[3]DBD-DIARE'!K15</f>
        <v>0</v>
      </c>
      <c r="H16" s="151">
        <f t="shared" si="1"/>
        <v>4</v>
      </c>
      <c r="I16" s="45"/>
      <c r="J16" s="45">
        <f>'[4]DBD-DIARE'!Q15</f>
        <v>685</v>
      </c>
      <c r="K16" s="45">
        <f>'[3]DBD-DIARE'!Q15</f>
        <v>687</v>
      </c>
      <c r="L16" s="151">
        <f t="shared" si="2"/>
        <v>-2</v>
      </c>
      <c r="N16" s="17" t="s">
        <v>26</v>
      </c>
      <c r="O16" s="17" t="s">
        <v>26</v>
      </c>
    </row>
    <row r="17" spans="1:15">
      <c r="A17" s="139">
        <f>'[1]1'!A16</f>
        <v>5</v>
      </c>
      <c r="B17" s="153" t="str">
        <f>'[1]6'!C15</f>
        <v>Suboh</v>
      </c>
      <c r="C17" s="139">
        <f>'[4]DBD-DIARE'!J16</f>
        <v>0</v>
      </c>
      <c r="D17" s="139">
        <f>'[3]DBD-DIARE'!J16</f>
        <v>0</v>
      </c>
      <c r="E17" s="45">
        <f t="shared" si="0"/>
        <v>0</v>
      </c>
      <c r="F17" s="139">
        <f>'[4]DBD-DIARE'!K16</f>
        <v>0</v>
      </c>
      <c r="G17" s="139">
        <f>'[3]DBD-DIARE'!K16</f>
        <v>0</v>
      </c>
      <c r="H17" s="45">
        <f t="shared" si="1"/>
        <v>0</v>
      </c>
      <c r="I17" s="45"/>
      <c r="J17" s="45">
        <f>'[4]DBD-DIARE'!Q16</f>
        <v>602</v>
      </c>
      <c r="K17" s="45">
        <f>'[3]DBD-DIARE'!Q16</f>
        <v>609</v>
      </c>
      <c r="L17" s="151">
        <f t="shared" si="2"/>
        <v>-7</v>
      </c>
      <c r="O17" s="17" t="s">
        <v>27</v>
      </c>
    </row>
    <row r="18" spans="1:15">
      <c r="A18" s="139">
        <f>'[1]1'!A17</f>
        <v>6</v>
      </c>
      <c r="B18" s="153" t="str">
        <f>'[1]6'!C16</f>
        <v>Mlandingan</v>
      </c>
      <c r="C18" s="139">
        <f>'[4]DBD-DIARE'!J17</f>
        <v>1</v>
      </c>
      <c r="D18" s="139">
        <f>'[3]DBD-DIARE'!J17</f>
        <v>0</v>
      </c>
      <c r="E18" s="151">
        <f t="shared" si="0"/>
        <v>1</v>
      </c>
      <c r="F18" s="139">
        <f>'[4]DBD-DIARE'!K17</f>
        <v>1</v>
      </c>
      <c r="G18" s="139">
        <f>'[3]DBD-DIARE'!K17</f>
        <v>0</v>
      </c>
      <c r="H18" s="151">
        <f t="shared" si="1"/>
        <v>1</v>
      </c>
      <c r="I18" s="45"/>
      <c r="J18" s="45">
        <f>'[4]DBD-DIARE'!Q17</f>
        <v>413</v>
      </c>
      <c r="K18" s="45">
        <f>'[3]DBD-DIARE'!Q17</f>
        <v>439</v>
      </c>
      <c r="L18" s="151">
        <f t="shared" si="2"/>
        <v>-26</v>
      </c>
      <c r="O18" s="17" t="s">
        <v>66</v>
      </c>
    </row>
    <row r="19" spans="1:15">
      <c r="A19" s="139">
        <f>'[1]1'!A18</f>
        <v>7</v>
      </c>
      <c r="B19" s="153" t="str">
        <f>'[1]6'!C17</f>
        <v>Bungatan</v>
      </c>
      <c r="C19" s="139">
        <f>'[4]DBD-DIARE'!J18</f>
        <v>0</v>
      </c>
      <c r="D19" s="139">
        <f>'[3]DBD-DIARE'!J18</f>
        <v>0</v>
      </c>
      <c r="E19" s="45">
        <f t="shared" si="0"/>
        <v>0</v>
      </c>
      <c r="F19" s="139">
        <f>'[4]DBD-DIARE'!K18</f>
        <v>0</v>
      </c>
      <c r="G19" s="139">
        <f>'[3]DBD-DIARE'!K18</f>
        <v>0</v>
      </c>
      <c r="H19" s="45">
        <f t="shared" si="1"/>
        <v>0</v>
      </c>
      <c r="I19" s="45"/>
      <c r="J19" s="45">
        <f>'[4]DBD-DIARE'!Q18</f>
        <v>279</v>
      </c>
      <c r="K19" s="45">
        <f>'[3]DBD-DIARE'!Q18</f>
        <v>280</v>
      </c>
      <c r="L19" s="151">
        <f t="shared" si="2"/>
        <v>-1</v>
      </c>
      <c r="N19" s="17" t="s">
        <v>61</v>
      </c>
    </row>
    <row r="20" spans="1:15">
      <c r="A20" s="139">
        <f>'[1]1'!A19</f>
        <v>8</v>
      </c>
      <c r="B20" s="139" t="str">
        <f>'[1]6'!C18</f>
        <v>Kendit</v>
      </c>
      <c r="C20" s="139">
        <f>'[4]DBD-DIARE'!J19</f>
        <v>0</v>
      </c>
      <c r="D20" s="139">
        <f>'[3]DBD-DIARE'!J19</f>
        <v>0</v>
      </c>
      <c r="E20" s="45">
        <f t="shared" si="0"/>
        <v>0</v>
      </c>
      <c r="F20" s="139">
        <f>'[4]DBD-DIARE'!K19</f>
        <v>0</v>
      </c>
      <c r="G20" s="139">
        <f>'[3]DBD-DIARE'!K19</f>
        <v>0</v>
      </c>
      <c r="H20" s="45">
        <f t="shared" si="1"/>
        <v>0</v>
      </c>
      <c r="I20" s="45"/>
      <c r="J20" s="45">
        <f>'[4]DBD-DIARE'!Q19</f>
        <v>653</v>
      </c>
      <c r="K20" s="45">
        <f>'[3]DBD-DIARE'!Q19</f>
        <v>653</v>
      </c>
      <c r="L20" s="45">
        <f t="shared" si="2"/>
        <v>0</v>
      </c>
    </row>
    <row r="21" spans="1:15">
      <c r="A21" s="139">
        <f>'[1]1'!A20</f>
        <v>9</v>
      </c>
      <c r="B21" s="153" t="str">
        <f>'[1]6'!C19</f>
        <v>Panarukan</v>
      </c>
      <c r="C21" s="139">
        <f>'[4]DBD-DIARE'!J20</f>
        <v>5</v>
      </c>
      <c r="D21" s="139">
        <f>'[3]DBD-DIARE'!J20</f>
        <v>6</v>
      </c>
      <c r="E21" s="151">
        <f t="shared" si="0"/>
        <v>-1</v>
      </c>
      <c r="F21" s="139">
        <f>'[4]DBD-DIARE'!K20</f>
        <v>2</v>
      </c>
      <c r="G21" s="139">
        <f>'[3]DBD-DIARE'!K20</f>
        <v>6</v>
      </c>
      <c r="H21" s="151">
        <f t="shared" si="1"/>
        <v>-4</v>
      </c>
      <c r="I21" s="45"/>
      <c r="J21" s="45">
        <f>'[4]DBD-DIARE'!Q20</f>
        <v>601</v>
      </c>
      <c r="K21" s="45">
        <f>'[3]DBD-DIARE'!Q20</f>
        <v>611</v>
      </c>
      <c r="L21" s="151">
        <f t="shared" si="2"/>
        <v>-10</v>
      </c>
      <c r="N21" s="17" t="s">
        <v>62</v>
      </c>
      <c r="O21" s="17" t="s">
        <v>38</v>
      </c>
    </row>
    <row r="22" spans="1:15">
      <c r="A22" s="139">
        <f>'[1]1'!A21</f>
        <v>10</v>
      </c>
      <c r="B22" s="153" t="str">
        <f>'[1]6'!C20</f>
        <v>Situbondo</v>
      </c>
      <c r="C22" s="139">
        <f>'[4]DBD-DIARE'!J21</f>
        <v>4</v>
      </c>
      <c r="D22" s="139">
        <f>'[3]DBD-DIARE'!J21</f>
        <v>1</v>
      </c>
      <c r="E22" s="151">
        <f t="shared" si="0"/>
        <v>3</v>
      </c>
      <c r="F22" s="139">
        <f>'[4]DBD-DIARE'!K21</f>
        <v>4</v>
      </c>
      <c r="G22" s="139">
        <f>'[3]DBD-DIARE'!K21</f>
        <v>1</v>
      </c>
      <c r="H22" s="151">
        <f t="shared" si="1"/>
        <v>3</v>
      </c>
      <c r="I22" s="45"/>
      <c r="J22" s="45">
        <f>'[4]DBD-DIARE'!Q21</f>
        <v>552</v>
      </c>
      <c r="K22" s="45">
        <f>'[3]DBD-DIARE'!Q21</f>
        <v>562</v>
      </c>
      <c r="L22" s="151">
        <f t="shared" si="2"/>
        <v>-10</v>
      </c>
      <c r="N22" s="17" t="s">
        <v>63</v>
      </c>
    </row>
    <row r="23" spans="1:15">
      <c r="A23" s="139">
        <f>'[1]1'!A22</f>
        <v>11</v>
      </c>
      <c r="B23" s="153" t="str">
        <f>'[1]6'!C21</f>
        <v>Mangaran</v>
      </c>
      <c r="C23" s="139">
        <f>'[4]DBD-DIARE'!J22</f>
        <v>0</v>
      </c>
      <c r="D23" s="139">
        <f>'[3]DBD-DIARE'!J22</f>
        <v>0</v>
      </c>
      <c r="E23" s="45">
        <f t="shared" si="0"/>
        <v>0</v>
      </c>
      <c r="F23" s="139">
        <f>'[4]DBD-DIARE'!K22</f>
        <v>0</v>
      </c>
      <c r="G23" s="139">
        <f>'[3]DBD-DIARE'!K22</f>
        <v>0</v>
      </c>
      <c r="H23" s="45">
        <f t="shared" si="1"/>
        <v>0</v>
      </c>
      <c r="I23" s="45"/>
      <c r="J23" s="45">
        <f>'[4]DBD-DIARE'!Q22</f>
        <v>466</v>
      </c>
      <c r="K23" s="45">
        <f>'[3]DBD-DIARE'!Q22</f>
        <v>476</v>
      </c>
      <c r="L23" s="151">
        <f t="shared" si="2"/>
        <v>-10</v>
      </c>
      <c r="N23" s="17" t="s">
        <v>37</v>
      </c>
      <c r="O23" s="17" t="s">
        <v>67</v>
      </c>
    </row>
    <row r="24" spans="1:15">
      <c r="A24" s="139">
        <f>'[1]1'!A23</f>
        <v>12</v>
      </c>
      <c r="B24" s="153" t="str">
        <f>'[1]6'!C22</f>
        <v>Panji</v>
      </c>
      <c r="C24" s="139">
        <f>'[4]DBD-DIARE'!J23</f>
        <v>2</v>
      </c>
      <c r="D24" s="139">
        <f>'[3]DBD-DIARE'!J23</f>
        <v>0</v>
      </c>
      <c r="E24" s="151">
        <f t="shared" si="0"/>
        <v>2</v>
      </c>
      <c r="F24" s="139">
        <f>'[4]DBD-DIARE'!K23</f>
        <v>2</v>
      </c>
      <c r="G24" s="139">
        <f>'[3]DBD-DIARE'!K23</f>
        <v>0</v>
      </c>
      <c r="H24" s="151">
        <f t="shared" si="1"/>
        <v>2</v>
      </c>
      <c r="I24" s="45"/>
      <c r="J24" s="45">
        <f>'[4]DBD-DIARE'!Q23</f>
        <v>732</v>
      </c>
      <c r="K24" s="45">
        <f>'[3]DBD-DIARE'!Q23</f>
        <v>771</v>
      </c>
      <c r="L24" s="151">
        <f t="shared" si="2"/>
        <v>-39</v>
      </c>
      <c r="N24" s="17" t="s">
        <v>64</v>
      </c>
      <c r="O24" s="17" t="s">
        <v>64</v>
      </c>
    </row>
    <row r="25" spans="1:15">
      <c r="A25" s="139">
        <f>'[1]1'!A24</f>
        <v>13</v>
      </c>
      <c r="B25" s="153" t="str">
        <f>'[1]6'!C23</f>
        <v>Kapongan</v>
      </c>
      <c r="C25" s="139">
        <f>'[4]DBD-DIARE'!J24</f>
        <v>4</v>
      </c>
      <c r="D25" s="139">
        <f>'[3]DBD-DIARE'!J24</f>
        <v>0</v>
      </c>
      <c r="E25" s="151">
        <f t="shared" si="0"/>
        <v>4</v>
      </c>
      <c r="F25" s="139">
        <f>'[4]DBD-DIARE'!K24</f>
        <v>4</v>
      </c>
      <c r="G25" s="139">
        <f>'[3]DBD-DIARE'!K24</f>
        <v>0</v>
      </c>
      <c r="H25" s="151">
        <f t="shared" si="1"/>
        <v>4</v>
      </c>
      <c r="I25" s="45"/>
      <c r="J25" s="45">
        <f>'[4]DBD-DIARE'!Q24</f>
        <v>699</v>
      </c>
      <c r="K25" s="45">
        <f>'[3]DBD-DIARE'!Q24</f>
        <v>632</v>
      </c>
      <c r="L25" s="151">
        <f t="shared" si="2"/>
        <v>67</v>
      </c>
    </row>
    <row r="26" spans="1:15">
      <c r="A26" s="139">
        <f>'[1]1'!A25</f>
        <v>14</v>
      </c>
      <c r="B26" s="153" t="str">
        <f>'[1]6'!C24</f>
        <v>Arjasa</v>
      </c>
      <c r="C26" s="139">
        <f>'[4]DBD-DIARE'!J25</f>
        <v>0</v>
      </c>
      <c r="D26" s="139">
        <f>'[3]DBD-DIARE'!J25</f>
        <v>0</v>
      </c>
      <c r="E26" s="45">
        <f t="shared" si="0"/>
        <v>0</v>
      </c>
      <c r="F26" s="139">
        <f>'[4]DBD-DIARE'!K25</f>
        <v>0</v>
      </c>
      <c r="G26" s="139">
        <f>'[3]DBD-DIARE'!K25</f>
        <v>0</v>
      </c>
      <c r="H26" s="45">
        <f t="shared" si="1"/>
        <v>0</v>
      </c>
      <c r="I26" s="45"/>
      <c r="J26" s="45">
        <f>'[4]DBD-DIARE'!Q25</f>
        <v>431</v>
      </c>
      <c r="K26" s="45">
        <f>'[3]DBD-DIARE'!Q25</f>
        <v>395</v>
      </c>
      <c r="L26" s="151">
        <f t="shared" si="2"/>
        <v>36</v>
      </c>
      <c r="N26" s="17" t="s">
        <v>65</v>
      </c>
    </row>
    <row r="27" spans="1:15">
      <c r="A27" s="139">
        <f>'[1]1'!A26</f>
        <v>15</v>
      </c>
      <c r="B27" s="153" t="str">
        <f>'[1]6'!C25</f>
        <v>Jangkar</v>
      </c>
      <c r="C27" s="139">
        <f>'[4]DBD-DIARE'!J26</f>
        <v>1</v>
      </c>
      <c r="D27" s="139">
        <f>'[3]DBD-DIARE'!J26</f>
        <v>0</v>
      </c>
      <c r="E27" s="151">
        <f t="shared" si="0"/>
        <v>1</v>
      </c>
      <c r="F27" s="139">
        <f>'[4]DBD-DIARE'!K26</f>
        <v>1</v>
      </c>
      <c r="G27" s="139">
        <f>'[3]DBD-DIARE'!K26</f>
        <v>0</v>
      </c>
      <c r="H27" s="151">
        <f t="shared" si="1"/>
        <v>1</v>
      </c>
      <c r="I27" s="45"/>
      <c r="J27" s="45">
        <f>'[4]DBD-DIARE'!Q26</f>
        <v>340</v>
      </c>
      <c r="K27" s="45">
        <f>'[3]DBD-DIARE'!Q26</f>
        <v>340</v>
      </c>
      <c r="L27" s="45">
        <f t="shared" si="2"/>
        <v>0</v>
      </c>
    </row>
    <row r="28" spans="1:15">
      <c r="A28" s="139">
        <f>'[1]1'!A27</f>
        <v>16</v>
      </c>
      <c r="B28" s="153" t="str">
        <f>'[1]6'!C26</f>
        <v>Asembagus</v>
      </c>
      <c r="C28" s="139">
        <f>'[4]DBD-DIARE'!J27</f>
        <v>0</v>
      </c>
      <c r="D28" s="139">
        <f>'[3]DBD-DIARE'!J27</f>
        <v>0</v>
      </c>
      <c r="E28" s="45">
        <f t="shared" si="0"/>
        <v>0</v>
      </c>
      <c r="F28" s="139">
        <f>'[4]DBD-DIARE'!K27</f>
        <v>0</v>
      </c>
      <c r="G28" s="139">
        <f>'[3]DBD-DIARE'!K27</f>
        <v>0</v>
      </c>
      <c r="H28" s="45">
        <f t="shared" si="1"/>
        <v>0</v>
      </c>
      <c r="I28" s="45"/>
      <c r="J28" s="45">
        <f>'[4]DBD-DIARE'!Q27</f>
        <v>546</v>
      </c>
      <c r="K28" s="45">
        <f>'[3]DBD-DIARE'!Q27</f>
        <v>717</v>
      </c>
      <c r="L28" s="151">
        <f t="shared" si="2"/>
        <v>-171</v>
      </c>
      <c r="N28" s="17" t="s">
        <v>42</v>
      </c>
    </row>
    <row r="29" spans="1:15">
      <c r="A29" s="139">
        <f>'[1]1'!A28</f>
        <v>17</v>
      </c>
      <c r="B29" s="153" t="str">
        <f>'[1]6'!C27</f>
        <v>Banyuputih</v>
      </c>
      <c r="C29" s="139">
        <f>'[4]DBD-DIARE'!J28</f>
        <v>6</v>
      </c>
      <c r="D29" s="139">
        <f>'[3]DBD-DIARE'!J28</f>
        <v>4</v>
      </c>
      <c r="E29" s="151">
        <f t="shared" si="0"/>
        <v>2</v>
      </c>
      <c r="F29" s="139">
        <f>'[4]DBD-DIARE'!K28</f>
        <v>5</v>
      </c>
      <c r="G29" s="139">
        <f>'[3]DBD-DIARE'!K28</f>
        <v>4</v>
      </c>
      <c r="H29" s="151">
        <f t="shared" si="1"/>
        <v>1</v>
      </c>
      <c r="I29" s="45"/>
      <c r="J29" s="45">
        <f>'[4]DBD-DIARE'!Q28</f>
        <v>477</v>
      </c>
      <c r="K29" s="45">
        <f>'[3]DBD-DIARE'!Q28</f>
        <v>503</v>
      </c>
      <c r="L29" s="151">
        <f>J29-K29</f>
        <v>-26</v>
      </c>
    </row>
    <row r="30" spans="1:15">
      <c r="A30" s="42" t="s">
        <v>101</v>
      </c>
      <c r="B30" s="43"/>
      <c r="C30" s="54">
        <f>SUM(C13:C29)</f>
        <v>29</v>
      </c>
      <c r="D30" s="54">
        <f>SUM(D13:D29)</f>
        <v>12</v>
      </c>
      <c r="E30" s="54">
        <f>C30-D30</f>
        <v>17</v>
      </c>
      <c r="F30" s="54">
        <f>SUM(F13:F29)</f>
        <v>25</v>
      </c>
      <c r="G30" s="54">
        <f>SUM(G13:G29)</f>
        <v>12</v>
      </c>
      <c r="H30" s="104">
        <f>F30-G30</f>
        <v>13</v>
      </c>
      <c r="I30" s="45">
        <f>SUM(I13:I29)</f>
        <v>0</v>
      </c>
      <c r="J30" s="45">
        <f>SUM(J13:J29)</f>
        <v>8553</v>
      </c>
      <c r="K30" s="45">
        <f>SUM(K13:K29)</f>
        <v>8629</v>
      </c>
      <c r="L30" s="41">
        <f>J30-K30</f>
        <v>-76</v>
      </c>
    </row>
    <row r="31" spans="1:15" ht="15.75" thickBot="1">
      <c r="A31" s="12" t="s">
        <v>122</v>
      </c>
      <c r="B31" s="46"/>
      <c r="C31" s="15"/>
      <c r="D31" s="15"/>
      <c r="E31" s="15"/>
      <c r="F31" s="48"/>
      <c r="G31" s="48"/>
      <c r="H31" s="158"/>
      <c r="I31" s="55"/>
      <c r="J31" s="74"/>
      <c r="K31" s="74"/>
      <c r="L31" s="74"/>
    </row>
    <row r="32" spans="1:15">
      <c r="A32" s="4"/>
      <c r="B32" s="49"/>
      <c r="C32" s="4"/>
      <c r="D32" s="4"/>
      <c r="E32" s="4"/>
      <c r="F32" s="4"/>
      <c r="G32" s="4"/>
      <c r="H32" s="4"/>
      <c r="I32" s="4"/>
      <c r="J32" s="73"/>
      <c r="K32" s="73"/>
      <c r="L32" s="73"/>
    </row>
    <row r="33" spans="1:8">
      <c r="A33" s="17" t="s">
        <v>6</v>
      </c>
      <c r="B33" s="28"/>
      <c r="C33" s="28"/>
      <c r="D33" s="28"/>
      <c r="E33" s="28"/>
      <c r="F33" s="28"/>
      <c r="G33" s="28"/>
      <c r="H33" s="28"/>
    </row>
    <row r="34" spans="1:8">
      <c r="A34" s="133"/>
      <c r="B34" s="17" t="s">
        <v>186</v>
      </c>
    </row>
    <row r="35" spans="1:8">
      <c r="B35" s="17" t="s">
        <v>185</v>
      </c>
    </row>
  </sheetData>
  <mergeCells count="17">
    <mergeCell ref="A3:L3"/>
    <mergeCell ref="I9:L9"/>
    <mergeCell ref="N3:AC3"/>
    <mergeCell ref="N5:T5"/>
    <mergeCell ref="N6:T6"/>
    <mergeCell ref="A4:L4"/>
    <mergeCell ref="A9:A11"/>
    <mergeCell ref="B9:B11"/>
    <mergeCell ref="A5:L5"/>
    <mergeCell ref="A6:L6"/>
    <mergeCell ref="A7:L7"/>
    <mergeCell ref="N9:O9"/>
    <mergeCell ref="N12:O12"/>
    <mergeCell ref="C10:E10"/>
    <mergeCell ref="F10:H10"/>
    <mergeCell ref="J10:L10"/>
    <mergeCell ref="I10:I11"/>
  </mergeCells>
  <phoneticPr fontId="3" type="noConversion"/>
  <pageMargins left="1.7716535433070868" right="0.35433070866141736" top="0.6692913385826772" bottom="0.59055118110236227" header="0.51181102362204722" footer="0.51181102362204722"/>
  <pageSetup paperSize="5" scale="95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K4TOLINBUFAS</vt:lpstr>
      <vt:lpstr>KOMPLI</vt:lpstr>
      <vt:lpstr>NEO-BAYI</vt:lpstr>
      <vt:lpstr>UCI</vt:lpstr>
      <vt:lpstr>DDTK</vt:lpstr>
      <vt:lpstr>BGM-GIRUK</vt:lpstr>
      <vt:lpstr>KB</vt:lpstr>
      <vt:lpstr>AFP-TB-ISPA</vt:lpstr>
      <vt:lpstr>DBD-DIARE</vt:lpstr>
      <vt:lpstr>MASKIN</vt:lpstr>
      <vt:lpstr>KLB</vt:lpstr>
      <vt:lpstr>DESI</vt:lpstr>
      <vt:lpstr>Sheet1</vt:lpstr>
      <vt:lpstr>'AFP-TB-ISPA'!Print_Area</vt:lpstr>
      <vt:lpstr>'BGM-GIRUK'!Print_Area</vt:lpstr>
      <vt:lpstr>'DBD-DIARE'!Print_Area</vt:lpstr>
      <vt:lpstr>DDTK!Print_Area</vt:lpstr>
      <vt:lpstr>DESI!Print_Area</vt:lpstr>
      <vt:lpstr>K4TOLINBUFAS!Print_Area</vt:lpstr>
      <vt:lpstr>KB!Print_Area</vt:lpstr>
      <vt:lpstr>KLB!Print_Area</vt:lpstr>
      <vt:lpstr>KOMPLI!Print_Area</vt:lpstr>
      <vt:lpstr>MASKIN!Print_Area</vt:lpstr>
      <vt:lpstr>'NEO-BAYI'!Print_Area</vt:lpstr>
      <vt:lpstr>UCI!Print_Area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joker </dc:creator>
  <cp:lastModifiedBy>user</cp:lastModifiedBy>
  <cp:lastPrinted>2011-11-04T03:18:34Z</cp:lastPrinted>
  <dcterms:created xsi:type="dcterms:W3CDTF">2009-04-01T17:25:07Z</dcterms:created>
  <dcterms:modified xsi:type="dcterms:W3CDTF">2012-03-27T08:23:36Z</dcterms:modified>
</cp:coreProperties>
</file>