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rib 2" sheetId="1" r:id="rId1"/>
    <sheet name="UNTUK PWR POINT" sheetId="2" r:id="rId2"/>
  </sheets>
  <externalReferences>
    <externalReference r:id="rId3"/>
    <externalReference r:id="rId4"/>
    <externalReference r:id="rId5"/>
  </externalReferences>
  <definedNames>
    <definedName name="_xlnm.Print_Area" localSheetId="0">'Trib 2'!$A$1:$G$39</definedName>
    <definedName name="_xlnm.Print_Area" localSheetId="1">'UNTUK PWR POINT'!$A$1:$H$28</definedName>
  </definedNames>
  <calcPr calcId="124519"/>
</workbook>
</file>

<file path=xl/calcChain.xml><?xml version="1.0" encoding="utf-8"?>
<calcChain xmlns="http://schemas.openxmlformats.org/spreadsheetml/2006/main">
  <c r="G18" i="2"/>
  <c r="E18"/>
  <c r="D13" i="1"/>
  <c r="F20"/>
  <c r="D20"/>
  <c r="D22" l="1"/>
  <c r="E17" i="2" l="1"/>
  <c r="E26"/>
  <c r="F26"/>
  <c r="D7" i="1"/>
  <c r="E5" i="2" s="1"/>
  <c r="E7" i="1"/>
  <c r="F5" i="2" s="1"/>
  <c r="F7" i="1"/>
  <c r="E8"/>
  <c r="D9"/>
  <c r="E7" i="2" s="1"/>
  <c r="E9" i="1"/>
  <c r="E10"/>
  <c r="E11"/>
  <c r="F9" i="2" s="1"/>
  <c r="E12" i="1"/>
  <c r="E13"/>
  <c r="F11" i="2" s="1"/>
  <c r="G11" s="1"/>
  <c r="F13" i="1"/>
  <c r="E14"/>
  <c r="D15"/>
  <c r="E13" i="2" s="1"/>
  <c r="E15" i="1"/>
  <c r="F15" s="1"/>
  <c r="D16"/>
  <c r="E14" i="2" s="1"/>
  <c r="D18" i="1"/>
  <c r="E16" i="2" s="1"/>
  <c r="E18" i="1"/>
  <c r="E19"/>
  <c r="F17" i="2" s="1"/>
  <c r="D21" i="1"/>
  <c r="E19" i="2" s="1"/>
  <c r="E21" i="1"/>
  <c r="F19" i="2" s="1"/>
  <c r="F21" i="1"/>
  <c r="E20" i="2"/>
  <c r="E22" i="1"/>
  <c r="F22" s="1"/>
  <c r="D23"/>
  <c r="E21" i="2" s="1"/>
  <c r="E23" i="1"/>
  <c r="F23" s="1"/>
  <c r="D24"/>
  <c r="F24" s="1"/>
  <c r="D26"/>
  <c r="E24" i="2" s="1"/>
  <c r="E26" i="1"/>
  <c r="F24" i="2" s="1"/>
  <c r="D27" i="1"/>
  <c r="E25" i="2" s="1"/>
  <c r="E27" i="1"/>
  <c r="F25" i="2" s="1"/>
  <c r="F28" i="1"/>
  <c r="D29"/>
  <c r="E29" s="1"/>
  <c r="F29" s="1"/>
  <c r="D30"/>
  <c r="E28" i="2" s="1"/>
  <c r="E30" i="1"/>
  <c r="G26" i="2" l="1"/>
  <c r="F9" i="1"/>
  <c r="F30"/>
  <c r="F18"/>
  <c r="F27"/>
  <c r="G25" i="2"/>
  <c r="G19"/>
  <c r="G5"/>
  <c r="G24"/>
  <c r="F28"/>
  <c r="G28" s="1"/>
  <c r="F27"/>
  <c r="E22"/>
  <c r="G22" s="1"/>
  <c r="F21"/>
  <c r="G21" s="1"/>
  <c r="F16"/>
  <c r="G16" s="1"/>
  <c r="F13"/>
  <c r="G13" s="1"/>
  <c r="F26" i="1"/>
  <c r="E16"/>
  <c r="E27" i="2"/>
  <c r="F20"/>
  <c r="G20" s="1"/>
  <c r="F12"/>
  <c r="F10"/>
  <c r="F8"/>
  <c r="F7"/>
  <c r="G7" s="1"/>
  <c r="F6"/>
  <c r="G27" l="1"/>
  <c r="F14"/>
  <c r="G14" s="1"/>
  <c r="F16" i="1"/>
  <c r="D10"/>
  <c r="D14"/>
  <c r="E12" i="2" l="1"/>
  <c r="G12" s="1"/>
  <c r="F14" i="1"/>
  <c r="E8" i="2"/>
  <c r="G8" s="1"/>
  <c r="F10" i="1"/>
  <c r="D12" l="1"/>
  <c r="D11"/>
  <c r="D8"/>
  <c r="E6" i="2" l="1"/>
  <c r="G6" s="1"/>
  <c r="F8" i="1"/>
  <c r="E9" i="2"/>
  <c r="G9" s="1"/>
  <c r="F11" i="1"/>
  <c r="E10" i="2"/>
  <c r="G10" s="1"/>
  <c r="F12" i="1"/>
</calcChain>
</file>

<file path=xl/sharedStrings.xml><?xml version="1.0" encoding="utf-8"?>
<sst xmlns="http://schemas.openxmlformats.org/spreadsheetml/2006/main" count="116" uniqueCount="59">
  <si>
    <t>NIP. 195605161987121001</t>
  </si>
  <si>
    <t>dr. BUDIAWAN DS, M.Kes</t>
  </si>
  <si>
    <t>SITUBONDO</t>
  </si>
  <si>
    <t>KEPALA DINAS KESEHATAN KAB/KOTA</t>
  </si>
  <si>
    <t>SITUBONDO, 19 JULI 2010</t>
  </si>
  <si>
    <t>Cakupan desa siaga aktif</t>
  </si>
  <si>
    <t>Cakupan desa/kelurahan mengalami KLB yang dilakukan penyelidikan epidemiologi &lt; 24 jam</t>
  </si>
  <si>
    <t>Cakupan pelayanan gawat darurat level 1 yang harus diberikan sarana kesehatan (RS) di Kab/Kota</t>
  </si>
  <si>
    <t>Kuota</t>
  </si>
  <si>
    <t>Cakupan pelayanan kesehatan rujukan pasien masyarakat miskin</t>
  </si>
  <si>
    <t>Cakupan kunjungan pelayanan kesehatan dasar bagi masyarakat miskin</t>
  </si>
  <si>
    <t>A.</t>
  </si>
  <si>
    <t>Cakupan pelayanan kesehatan dasar masyarakat miskin</t>
  </si>
  <si>
    <t>Penanganan penderita diare</t>
  </si>
  <si>
    <t>e.</t>
  </si>
  <si>
    <t xml:space="preserve">Penemuan dan penanganan DBD </t>
  </si>
  <si>
    <t>d.</t>
  </si>
  <si>
    <t>Penemuan dan penanganan pasien baru TB BTA positif</t>
  </si>
  <si>
    <t>c.</t>
  </si>
  <si>
    <t xml:space="preserve">Penemuan dan penanganan penderita Pneumonia balita </t>
  </si>
  <si>
    <t>b.</t>
  </si>
  <si>
    <t xml:space="preserve">Penemuan penderita AFP </t>
  </si>
  <si>
    <t>a.</t>
  </si>
  <si>
    <t>Cakupan penemuan dan penanganan penderita penyakit :</t>
  </si>
  <si>
    <t>Cakupan peserta KB aktif</t>
  </si>
  <si>
    <t>Belum Dilakukan</t>
  </si>
  <si>
    <t>Cakupan penjaringan kesehatan siswa SD dan setingkat</t>
  </si>
  <si>
    <t xml:space="preserve">Cakupan balita gizi buruk mendapat perawatan </t>
  </si>
  <si>
    <t>Cakupan pemberian makanan pendamping ASI pada anak usia 6-24 bulan</t>
  </si>
  <si>
    <t>Cakupan pelayanan anak balita</t>
  </si>
  <si>
    <t>Cakupan desa/kelurahan Universal Child Immunization</t>
  </si>
  <si>
    <t>Cakupan kunjungan bayi</t>
  </si>
  <si>
    <t>Cakupan neonatus dengan komplikasi yang ditangani</t>
  </si>
  <si>
    <t>Cakupan pelayanan nifas</t>
  </si>
  <si>
    <t>Cakupan pertolongan persalinan oleh tenaga kesehatan yang memiliki kompetensi kebidanan</t>
  </si>
  <si>
    <t>Cakupan komplikasi kebidanan yang ditangani</t>
  </si>
  <si>
    <t>Cakupan kunjungan ibu hamil K-4</t>
  </si>
  <si>
    <t xml:space="preserve">KETERANGAN </t>
  </si>
  <si>
    <t>(A)/(B)        ( %)</t>
  </si>
  <si>
    <t>TARGET/ SASARAN SETAHUN (B)</t>
  </si>
  <si>
    <t>HASIL/ REALISASI (A)</t>
  </si>
  <si>
    <t>NAMA INDIKATOR</t>
  </si>
  <si>
    <t>NO</t>
  </si>
  <si>
    <t>TRIWULAN                 : 1 (SATU)</t>
  </si>
  <si>
    <t>DINKES KAB/KOTA : SITUBONDO</t>
  </si>
  <si>
    <t>INDIKATOR KINERJA SPM TAHUN 2011</t>
  </si>
  <si>
    <t>KABUPATEN SITUBONDO</t>
  </si>
  <si>
    <t>SITUBONDO, 29 JULI 2011</t>
  </si>
  <si>
    <t>Tercapai</t>
  </si>
  <si>
    <t>≥ 90</t>
  </si>
  <si>
    <t>Tercapai (Konsep rujukan berbanding terbalik)</t>
  </si>
  <si>
    <t>Belum Tercapai</t>
  </si>
  <si>
    <t>≥ 2</t>
  </si>
  <si>
    <t>≥ 95</t>
  </si>
  <si>
    <t xml:space="preserve"> Belum Tercapai</t>
  </si>
  <si>
    <t>TARGET 2011</t>
  </si>
  <si>
    <t>EVALUASI INDIKATOR KINERJA SPM SEMESTER I TAHUN 2011</t>
  </si>
  <si>
    <r>
      <rPr>
        <sz val="10"/>
        <rFont val="Calibri"/>
        <family val="2"/>
      </rPr>
      <t xml:space="preserve">≥ </t>
    </r>
    <r>
      <rPr>
        <sz val="10"/>
        <rFont val="Arial"/>
        <family val="2"/>
      </rPr>
      <t>2</t>
    </r>
  </si>
  <si>
    <t>Kuota&amp;Non Kuota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</si>
</sst>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0;[Red]0"/>
    <numFmt numFmtId="165" formatCode="_(* #,##0_);_(* \(#,##0\);_(* &quot;-&quot;??_);_(@_)"/>
    <numFmt numFmtId="166" formatCode="&quot;Rp&quot;#,##0"/>
  </numFmts>
  <fonts count="9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Border="1"/>
    <xf numFmtId="2" fontId="2" fillId="0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/>
    <xf numFmtId="0" fontId="0" fillId="0" borderId="1" xfId="0" applyBorder="1" applyAlignment="1">
      <alignment horizontal="center"/>
    </xf>
    <xf numFmtId="3" fontId="0" fillId="0" borderId="2" xfId="0" applyNumberFormat="1" applyBorder="1" applyAlignment="1"/>
    <xf numFmtId="0" fontId="0" fillId="0" borderId="1" xfId="0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2" xfId="0" applyNumberFormat="1" applyBorder="1" applyAlignment="1">
      <alignment vertical="center"/>
    </xf>
    <xf numFmtId="0" fontId="0" fillId="0" borderId="1" xfId="0" applyFill="1" applyBorder="1" applyAlignment="1">
      <alignment horizontal="center" vertical="top" wrapText="1"/>
    </xf>
    <xf numFmtId="0" fontId="1" fillId="0" borderId="1" xfId="0" applyFont="1" applyBorder="1"/>
    <xf numFmtId="3" fontId="0" fillId="0" borderId="1" xfId="0" applyNumberFormat="1" applyFill="1" applyBorder="1" applyAlignment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2" fontId="2" fillId="2" borderId="1" xfId="0" applyNumberFormat="1" applyFon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2" borderId="1" xfId="0" applyNumberFormat="1" applyFill="1" applyBorder="1" applyAlignment="1"/>
    <xf numFmtId="0" fontId="0" fillId="0" borderId="3" xfId="0" applyBorder="1"/>
    <xf numFmtId="0" fontId="0" fillId="0" borderId="4" xfId="0" applyBorder="1"/>
    <xf numFmtId="3" fontId="0" fillId="0" borderId="1" xfId="0" quotePrefix="1" applyNumberFormat="1" applyBorder="1" applyAlignment="1">
      <alignment horizontal="right"/>
    </xf>
    <xf numFmtId="0" fontId="0" fillId="3" borderId="1" xfId="0" applyFill="1" applyBorder="1"/>
    <xf numFmtId="3" fontId="0" fillId="3" borderId="1" xfId="0" applyNumberFormat="1" applyFill="1" applyBorder="1" applyAlignment="1"/>
    <xf numFmtId="3" fontId="0" fillId="3" borderId="1" xfId="0" applyNumberFormat="1" applyFill="1" applyBorder="1" applyAlignment="1">
      <alignment horizontal="right"/>
    </xf>
    <xf numFmtId="3" fontId="0" fillId="0" borderId="2" xfId="0" applyNumberFormat="1" applyFill="1" applyBorder="1" applyAlignment="1"/>
    <xf numFmtId="164" fontId="1" fillId="0" borderId="1" xfId="0" applyNumberFormat="1" applyFont="1" applyFill="1" applyBorder="1" applyAlignment="1">
      <alignment vertical="center"/>
    </xf>
    <xf numFmtId="41" fontId="1" fillId="0" borderId="1" xfId="1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right"/>
    </xf>
    <xf numFmtId="0" fontId="0" fillId="0" borderId="3" xfId="0" applyBorder="1" applyAlignment="1">
      <alignment horizontal="left" vertical="center"/>
    </xf>
    <xf numFmtId="3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/>
    <xf numFmtId="0" fontId="0" fillId="0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right"/>
    </xf>
    <xf numFmtId="3" fontId="0" fillId="5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SPM%20TW%201THN%202011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ni's%20Document/SPM%202011/tribulan%20II/revisi%20yg%20valid%20apr-j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SPM%20TW%201THN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ib I"/>
      <sheetName val="Sheet2"/>
      <sheetName val="Sheet3"/>
    </sheetNames>
    <sheetDataSet>
      <sheetData sheetId="0">
        <row r="7">
          <cell r="D7">
            <v>1969</v>
          </cell>
          <cell r="E7">
            <v>9719</v>
          </cell>
        </row>
        <row r="8">
          <cell r="D8">
            <v>314</v>
          </cell>
          <cell r="E8">
            <v>1943.8000000000002</v>
          </cell>
        </row>
        <row r="9">
          <cell r="D9">
            <v>1885</v>
          </cell>
          <cell r="E9">
            <v>9261</v>
          </cell>
        </row>
        <row r="10">
          <cell r="D10">
            <v>1902</v>
          </cell>
          <cell r="E10">
            <v>9261</v>
          </cell>
        </row>
        <row r="11">
          <cell r="D11">
            <v>230</v>
          </cell>
          <cell r="E11">
            <v>1408.95</v>
          </cell>
        </row>
        <row r="12">
          <cell r="D12">
            <v>1959</v>
          </cell>
          <cell r="E12">
            <v>9393</v>
          </cell>
        </row>
        <row r="13">
          <cell r="E13">
            <v>136</v>
          </cell>
        </row>
        <row r="14">
          <cell r="D14">
            <v>4113</v>
          </cell>
          <cell r="E14">
            <v>36262</v>
          </cell>
        </row>
        <row r="15">
          <cell r="D15">
            <v>0</v>
          </cell>
          <cell r="E15">
            <v>228</v>
          </cell>
        </row>
        <row r="16">
          <cell r="D16">
            <v>99</v>
          </cell>
        </row>
        <row r="18">
          <cell r="E18">
            <v>133364</v>
          </cell>
        </row>
        <row r="21">
          <cell r="D21">
            <v>337</v>
          </cell>
          <cell r="E21">
            <v>4726</v>
          </cell>
        </row>
        <row r="22">
          <cell r="E22">
            <v>524</v>
          </cell>
        </row>
        <row r="23">
          <cell r="D23">
            <v>63</v>
          </cell>
          <cell r="E23">
            <v>63</v>
          </cell>
        </row>
        <row r="24">
          <cell r="D24">
            <v>8570</v>
          </cell>
        </row>
        <row r="26">
          <cell r="D26">
            <v>81568</v>
          </cell>
          <cell r="E26">
            <v>266379</v>
          </cell>
        </row>
        <row r="27">
          <cell r="D27">
            <v>213</v>
          </cell>
          <cell r="E27">
            <v>3995.6849999999999</v>
          </cell>
        </row>
        <row r="29">
          <cell r="D29">
            <v>4</v>
          </cell>
        </row>
        <row r="30">
          <cell r="E30">
            <v>136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4TOLINBUFAS"/>
      <sheetName val="KOMPLI"/>
      <sheetName val="NEO-BAYI"/>
      <sheetName val="UCI"/>
      <sheetName val="DDTK"/>
      <sheetName val="BGM-GIRUK"/>
      <sheetName val="KB"/>
      <sheetName val="AFP-TB-ISPA"/>
      <sheetName val="DBD-DIARE"/>
      <sheetName val="MASKIN"/>
      <sheetName val="KLB"/>
      <sheetName val="DESI"/>
      <sheetName val="RUJUKAN"/>
      <sheetName val="GD"/>
    </sheetNames>
    <sheetDataSet>
      <sheetData sheetId="0">
        <row r="29">
          <cell r="M29">
            <v>2114</v>
          </cell>
          <cell r="S29">
            <v>2242</v>
          </cell>
          <cell r="Y29">
            <v>2270</v>
          </cell>
        </row>
      </sheetData>
      <sheetData sheetId="1">
        <row r="29">
          <cell r="H29">
            <v>520</v>
          </cell>
        </row>
      </sheetData>
      <sheetData sheetId="2">
        <row r="29">
          <cell r="I29">
            <v>235</v>
          </cell>
          <cell r="O29">
            <v>1907</v>
          </cell>
        </row>
      </sheetData>
      <sheetData sheetId="3">
        <row r="30">
          <cell r="H30">
            <v>33</v>
          </cell>
        </row>
      </sheetData>
      <sheetData sheetId="4">
        <row r="30">
          <cell r="H30">
            <v>4685</v>
          </cell>
        </row>
      </sheetData>
      <sheetData sheetId="5">
        <row r="29">
          <cell r="J29">
            <v>105</v>
          </cell>
          <cell r="K29">
            <v>0</v>
          </cell>
          <cell r="S29">
            <v>46</v>
          </cell>
        </row>
      </sheetData>
      <sheetData sheetId="6">
        <row r="29">
          <cell r="H29">
            <v>95012</v>
          </cell>
        </row>
      </sheetData>
      <sheetData sheetId="7">
        <row r="30">
          <cell r="I30">
            <v>2.0455475248874948</v>
          </cell>
          <cell r="N30">
            <v>155</v>
          </cell>
          <cell r="T30">
            <v>528</v>
          </cell>
        </row>
      </sheetData>
      <sheetData sheetId="8">
        <row r="29">
          <cell r="J29">
            <v>38</v>
          </cell>
          <cell r="Q29">
            <v>8836</v>
          </cell>
        </row>
      </sheetData>
      <sheetData sheetId="9">
        <row r="30">
          <cell r="V30">
            <v>55444</v>
          </cell>
        </row>
      </sheetData>
      <sheetData sheetId="10">
        <row r="29">
          <cell r="N29">
            <v>19</v>
          </cell>
        </row>
      </sheetData>
      <sheetData sheetId="11">
        <row r="31">
          <cell r="L31">
            <v>52</v>
          </cell>
        </row>
      </sheetData>
      <sheetData sheetId="12">
        <row r="31">
          <cell r="T31">
            <v>98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rib I"/>
      <sheetName val="Sheet2"/>
      <sheetName val="Sheet3"/>
    </sheetNames>
    <sheetDataSet>
      <sheetData sheetId="0">
        <row r="20">
          <cell r="D20">
            <v>0.68184917496249831</v>
          </cell>
        </row>
        <row r="22">
          <cell r="D22">
            <v>141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10" zoomScaleSheetLayoutView="100" workbookViewId="0">
      <selection activeCell="C23" sqref="C23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6" max="6" width="9.140625" style="1"/>
    <col min="7" max="7" width="15.5703125" customWidth="1"/>
  </cols>
  <sheetData>
    <row r="1" spans="1:7" ht="19.5" customHeight="1">
      <c r="A1" s="72" t="s">
        <v>45</v>
      </c>
      <c r="B1" s="72"/>
      <c r="C1" s="72"/>
      <c r="D1" s="72"/>
      <c r="E1" s="72"/>
      <c r="F1" s="72"/>
      <c r="G1" s="72"/>
    </row>
    <row r="2" spans="1:7" ht="13.5" customHeight="1">
      <c r="A2" s="73"/>
      <c r="B2" s="73"/>
      <c r="C2" s="73"/>
      <c r="D2" s="73"/>
      <c r="E2" s="73"/>
      <c r="F2" s="73"/>
      <c r="G2" s="73"/>
    </row>
    <row r="3" spans="1:7" ht="18">
      <c r="A3" s="44" t="s">
        <v>44</v>
      </c>
      <c r="B3" s="42"/>
      <c r="C3" s="42"/>
      <c r="D3" s="42"/>
      <c r="E3" s="42"/>
      <c r="F3" s="43"/>
      <c r="G3" s="42"/>
    </row>
    <row r="4" spans="1:7" ht="18">
      <c r="A4" s="44" t="s">
        <v>43</v>
      </c>
      <c r="B4" s="42"/>
      <c r="C4" s="42"/>
      <c r="D4" s="42"/>
      <c r="E4" s="42"/>
      <c r="F4" s="43"/>
      <c r="G4" s="42"/>
    </row>
    <row r="5" spans="1:7" ht="13.5" customHeight="1">
      <c r="A5" s="42"/>
      <c r="B5" s="42"/>
      <c r="C5" s="42"/>
      <c r="D5" s="42"/>
      <c r="E5" s="42"/>
      <c r="F5" s="43"/>
      <c r="G5" s="42"/>
    </row>
    <row r="6" spans="1:7" ht="38.25">
      <c r="A6" s="39" t="s">
        <v>42</v>
      </c>
      <c r="B6" s="41"/>
      <c r="C6" s="40" t="s">
        <v>41</v>
      </c>
      <c r="D6" s="39" t="s">
        <v>40</v>
      </c>
      <c r="E6" s="38" t="s">
        <v>39</v>
      </c>
      <c r="F6" s="37" t="s">
        <v>38</v>
      </c>
      <c r="G6" s="36" t="s">
        <v>37</v>
      </c>
    </row>
    <row r="7" spans="1:7" ht="15" customHeight="1">
      <c r="A7" s="8">
        <v>1</v>
      </c>
      <c r="B7" s="4" t="s">
        <v>36</v>
      </c>
      <c r="C7" s="4"/>
      <c r="D7" s="7">
        <f>'[1]Trib I'!D7+[2]K4TOLINBUFAS!$M$29</f>
        <v>4083</v>
      </c>
      <c r="E7" s="34">
        <f>'[1]Trib I'!E7</f>
        <v>9719</v>
      </c>
      <c r="F7" s="5">
        <f t="shared" ref="F7:F16" si="0">D7/E7*100</f>
        <v>42.010494906883423</v>
      </c>
      <c r="G7" s="4"/>
    </row>
    <row r="8" spans="1:7" ht="15" customHeight="1">
      <c r="A8" s="8">
        <v>2</v>
      </c>
      <c r="B8" s="4" t="s">
        <v>35</v>
      </c>
      <c r="C8" s="4"/>
      <c r="D8" s="35">
        <f>'[1]Trib I'!D8+[2]KOMPLI!$H$29</f>
        <v>834</v>
      </c>
      <c r="E8" s="34">
        <f>'[1]Trib I'!E8</f>
        <v>1943.8000000000002</v>
      </c>
      <c r="F8" s="5">
        <f t="shared" si="0"/>
        <v>42.905648729293134</v>
      </c>
      <c r="G8" s="4"/>
    </row>
    <row r="9" spans="1:7" ht="27" customHeight="1">
      <c r="A9" s="10">
        <v>3</v>
      </c>
      <c r="B9" s="70" t="s">
        <v>34</v>
      </c>
      <c r="C9" s="71"/>
      <c r="D9" s="13">
        <f>'[1]Trib I'!D9+[2]K4TOLINBUFAS!$S$29</f>
        <v>4127</v>
      </c>
      <c r="E9" s="33">
        <f>'[1]Trib I'!E9</f>
        <v>9261</v>
      </c>
      <c r="F9" s="11">
        <f t="shared" si="0"/>
        <v>44.563222114242521</v>
      </c>
      <c r="G9" s="4"/>
    </row>
    <row r="10" spans="1:7" ht="15" customHeight="1">
      <c r="A10" s="8">
        <v>4</v>
      </c>
      <c r="B10" s="4" t="s">
        <v>33</v>
      </c>
      <c r="C10" s="4"/>
      <c r="D10" s="7">
        <f>'[1]Trib I'!D10+[2]K4TOLINBUFAS!$Y$29</f>
        <v>4172</v>
      </c>
      <c r="E10" s="6">
        <f>'[1]Trib I'!E10</f>
        <v>9261</v>
      </c>
      <c r="F10" s="5">
        <f t="shared" si="0"/>
        <v>45.049130763416478</v>
      </c>
      <c r="G10" s="4"/>
    </row>
    <row r="11" spans="1:7" ht="15" customHeight="1">
      <c r="A11" s="8">
        <v>5</v>
      </c>
      <c r="B11" s="4" t="s">
        <v>32</v>
      </c>
      <c r="C11" s="4"/>
      <c r="D11" s="7">
        <f>'[1]Trib I'!D11+'[2]NEO-BAYI'!$I$29</f>
        <v>465</v>
      </c>
      <c r="E11" s="6">
        <f>'[1]Trib I'!E11</f>
        <v>1408.95</v>
      </c>
      <c r="F11" s="5">
        <f t="shared" si="0"/>
        <v>33.003300330032999</v>
      </c>
      <c r="G11" s="4"/>
    </row>
    <row r="12" spans="1:7" ht="15" customHeight="1">
      <c r="A12" s="8">
        <v>6</v>
      </c>
      <c r="B12" s="4" t="s">
        <v>31</v>
      </c>
      <c r="C12" s="4"/>
      <c r="D12" s="7">
        <f>'[1]Trib I'!D12+'[2]NEO-BAYI'!$O$29</f>
        <v>3866</v>
      </c>
      <c r="E12" s="6">
        <f>'[1]Trib I'!E12</f>
        <v>9393</v>
      </c>
      <c r="F12" s="5">
        <f t="shared" si="0"/>
        <v>41.158309379325033</v>
      </c>
      <c r="G12" s="4"/>
    </row>
    <row r="13" spans="1:7" ht="15" customHeight="1">
      <c r="A13" s="8">
        <v>7</v>
      </c>
      <c r="B13" s="4" t="s">
        <v>30</v>
      </c>
      <c r="C13" s="4"/>
      <c r="D13" s="32">
        <f>[2]UCI!$H$30</f>
        <v>33</v>
      </c>
      <c r="E13" s="26">
        <f>'[1]Trib I'!E13</f>
        <v>136</v>
      </c>
      <c r="F13" s="5">
        <f t="shared" si="0"/>
        <v>24.264705882352942</v>
      </c>
      <c r="G13" s="4"/>
    </row>
    <row r="14" spans="1:7" ht="15" customHeight="1">
      <c r="A14" s="8">
        <v>8</v>
      </c>
      <c r="B14" s="4" t="s">
        <v>29</v>
      </c>
      <c r="C14" s="4"/>
      <c r="D14" s="7">
        <f>'[1]Trib I'!D14+[2]DDTK!$H$30</f>
        <v>8798</v>
      </c>
      <c r="E14" s="6">
        <f>'[1]Trib I'!E14</f>
        <v>36262</v>
      </c>
      <c r="F14" s="5">
        <f t="shared" si="0"/>
        <v>24.262313165297005</v>
      </c>
      <c r="G14" s="4"/>
    </row>
    <row r="15" spans="1:7" ht="15" customHeight="1">
      <c r="A15" s="8">
        <v>9</v>
      </c>
      <c r="B15" s="4" t="s">
        <v>28</v>
      </c>
      <c r="C15" s="4"/>
      <c r="D15" s="31">
        <f>'[1]Trib I'!D15+'[2]BGM-GIRUK'!$K$29</f>
        <v>0</v>
      </c>
      <c r="E15" s="6">
        <f>'[1]Trib I'!E15+'[2]BGM-GIRUK'!$J$29</f>
        <v>333</v>
      </c>
      <c r="F15" s="5">
        <f t="shared" si="0"/>
        <v>0</v>
      </c>
      <c r="G15" s="4"/>
    </row>
    <row r="16" spans="1:7" ht="15" customHeight="1">
      <c r="A16" s="8">
        <v>10</v>
      </c>
      <c r="B16" s="4" t="s">
        <v>27</v>
      </c>
      <c r="C16" s="4"/>
      <c r="D16" s="30">
        <f>'[1]Trib I'!D16+'[2]BGM-GIRUK'!$S$29</f>
        <v>145</v>
      </c>
      <c r="E16" s="6">
        <f>$D$16</f>
        <v>145</v>
      </c>
      <c r="F16" s="5">
        <f t="shared" si="0"/>
        <v>100</v>
      </c>
      <c r="G16" s="4"/>
    </row>
    <row r="17" spans="1:7" ht="15" customHeight="1">
      <c r="A17" s="8">
        <v>11</v>
      </c>
      <c r="B17" s="4" t="s">
        <v>26</v>
      </c>
      <c r="C17" s="4"/>
      <c r="D17" s="23"/>
      <c r="E17" s="22"/>
      <c r="F17" s="21"/>
      <c r="G17" s="20" t="s">
        <v>25</v>
      </c>
    </row>
    <row r="18" spans="1:7" ht="15" customHeight="1">
      <c r="A18" s="8">
        <v>12</v>
      </c>
      <c r="B18" s="4" t="s">
        <v>24</v>
      </c>
      <c r="C18" s="4"/>
      <c r="D18" s="16">
        <f>[2]KB!$H$29</f>
        <v>95012</v>
      </c>
      <c r="E18" s="6">
        <f>'[1]Trib I'!E18</f>
        <v>133364</v>
      </c>
      <c r="F18" s="5">
        <f>D18/E18*100</f>
        <v>71.242614198734287</v>
      </c>
      <c r="G18" s="4"/>
    </row>
    <row r="19" spans="1:7" ht="15" customHeight="1">
      <c r="A19" s="8">
        <v>13</v>
      </c>
      <c r="B19" s="4" t="s">
        <v>23</v>
      </c>
      <c r="C19" s="4"/>
      <c r="D19" s="28"/>
      <c r="E19" s="29">
        <f>'[1]Trib I'!E19</f>
        <v>0</v>
      </c>
      <c r="F19" s="28"/>
      <c r="G19" s="27"/>
    </row>
    <row r="20" spans="1:7" ht="15" customHeight="1">
      <c r="A20" s="8"/>
      <c r="B20" s="25" t="s">
        <v>22</v>
      </c>
      <c r="C20" s="24" t="s">
        <v>21</v>
      </c>
      <c r="D20" s="7">
        <f>'[3]Trib I'!$D$20+'[2]AFP-TB-ISPA'!$I$30</f>
        <v>2.7273966998499932</v>
      </c>
      <c r="E20" s="69" t="s">
        <v>57</v>
      </c>
      <c r="F20" s="5">
        <f>D20/2*100</f>
        <v>136.36983499249965</v>
      </c>
      <c r="G20" s="4"/>
    </row>
    <row r="21" spans="1:7" ht="15" customHeight="1">
      <c r="A21" s="8"/>
      <c r="B21" s="25" t="s">
        <v>20</v>
      </c>
      <c r="C21" s="24" t="s">
        <v>19</v>
      </c>
      <c r="D21" s="7">
        <f>'[1]Trib I'!D21+'[2]AFP-TB-ISPA'!$T$30</f>
        <v>865</v>
      </c>
      <c r="E21" s="6">
        <f>'[1]Trib I'!E21</f>
        <v>4726</v>
      </c>
      <c r="F21" s="5">
        <f t="shared" ref="F21:F30" si="1">D21/E21*100</f>
        <v>18.30300465509945</v>
      </c>
      <c r="G21" s="4"/>
    </row>
    <row r="22" spans="1:7" ht="15" customHeight="1">
      <c r="A22" s="8"/>
      <c r="B22" s="25" t="s">
        <v>18</v>
      </c>
      <c r="C22" s="24" t="s">
        <v>17</v>
      </c>
      <c r="D22" s="7">
        <f>'[3]Trib I'!$D$22+'[2]AFP-TB-ISPA'!$N$30</f>
        <v>296</v>
      </c>
      <c r="E22" s="6">
        <f>'[1]Trib I'!E22</f>
        <v>524</v>
      </c>
      <c r="F22" s="5">
        <f t="shared" si="1"/>
        <v>56.488549618320619</v>
      </c>
      <c r="G22" s="4"/>
    </row>
    <row r="23" spans="1:7" ht="15" customHeight="1">
      <c r="A23" s="8"/>
      <c r="B23" s="25" t="s">
        <v>16</v>
      </c>
      <c r="C23" s="24" t="s">
        <v>15</v>
      </c>
      <c r="D23" s="16">
        <f>'[1]Trib I'!D23+'[2]DBD-DIARE'!$J$29</f>
        <v>101</v>
      </c>
      <c r="E23" s="16">
        <f>'[1]Trib I'!E23+'[2]DBD-DIARE'!$J$29</f>
        <v>101</v>
      </c>
      <c r="F23" s="5">
        <f t="shared" si="1"/>
        <v>100</v>
      </c>
      <c r="G23" s="4"/>
    </row>
    <row r="24" spans="1:7" ht="15" customHeight="1">
      <c r="A24" s="8"/>
      <c r="B24" s="25" t="s">
        <v>14</v>
      </c>
      <c r="C24" s="24" t="s">
        <v>13</v>
      </c>
      <c r="D24" s="7">
        <f>'[1]Trib I'!D24+'[2]DBD-DIARE'!$Q$29</f>
        <v>17406</v>
      </c>
      <c r="E24" s="6">
        <v>27879</v>
      </c>
      <c r="F24" s="5">
        <f t="shared" si="1"/>
        <v>62.434090175400833</v>
      </c>
      <c r="G24" s="4"/>
    </row>
    <row r="25" spans="1:7" ht="15" customHeight="1">
      <c r="A25" s="8">
        <v>14</v>
      </c>
      <c r="B25" s="15" t="s">
        <v>12</v>
      </c>
      <c r="C25" s="4"/>
      <c r="D25" s="23"/>
      <c r="E25" s="22"/>
      <c r="F25" s="21"/>
      <c r="G25" s="20"/>
    </row>
    <row r="26" spans="1:7" ht="15" customHeight="1">
      <c r="A26" s="19"/>
      <c r="B26" s="18" t="s">
        <v>11</v>
      </c>
      <c r="C26" s="17" t="s">
        <v>10</v>
      </c>
      <c r="D26" s="7">
        <f>'[1]Trib I'!D26+[2]MASKIN!$V$30</f>
        <v>137012</v>
      </c>
      <c r="E26" s="6">
        <f>'[1]Trib I'!E26</f>
        <v>266379</v>
      </c>
      <c r="F26" s="5">
        <f t="shared" si="1"/>
        <v>51.434985490597981</v>
      </c>
      <c r="G26" s="4" t="s">
        <v>58</v>
      </c>
    </row>
    <row r="27" spans="1:7" ht="15" customHeight="1">
      <c r="A27" s="8">
        <v>15</v>
      </c>
      <c r="B27" s="4" t="s">
        <v>9</v>
      </c>
      <c r="C27" s="4"/>
      <c r="D27" s="16">
        <f>'[1]Trib I'!D27+[2]RUJUKAN!$T$31</f>
        <v>311</v>
      </c>
      <c r="E27" s="6">
        <f>'[1]Trib I'!E27</f>
        <v>3995.6849999999999</v>
      </c>
      <c r="F27" s="5">
        <f t="shared" si="1"/>
        <v>7.7833963388004817</v>
      </c>
      <c r="G27" s="15" t="s">
        <v>8</v>
      </c>
    </row>
    <row r="28" spans="1:7" ht="27" customHeight="1">
      <c r="A28" s="14">
        <v>16</v>
      </c>
      <c r="B28" s="74" t="s">
        <v>7</v>
      </c>
      <c r="C28" s="75"/>
      <c r="D28" s="13">
        <v>2</v>
      </c>
      <c r="E28" s="12">
        <v>2</v>
      </c>
      <c r="F28" s="11">
        <f t="shared" si="1"/>
        <v>100</v>
      </c>
      <c r="G28" s="4"/>
    </row>
    <row r="29" spans="1:7" ht="15" customHeight="1">
      <c r="A29" s="10">
        <v>17</v>
      </c>
      <c r="B29" s="70" t="s">
        <v>6</v>
      </c>
      <c r="C29" s="71"/>
      <c r="D29" s="9">
        <f>'[1]Trib I'!D29+[2]KLB!$N$29</f>
        <v>23</v>
      </c>
      <c r="E29" s="6">
        <f>$D$29</f>
        <v>23</v>
      </c>
      <c r="F29" s="5">
        <f t="shared" si="1"/>
        <v>100</v>
      </c>
      <c r="G29" s="4"/>
    </row>
    <row r="30" spans="1:7" ht="15.75" customHeight="1">
      <c r="A30" s="8">
        <v>18</v>
      </c>
      <c r="B30" s="4" t="s">
        <v>5</v>
      </c>
      <c r="C30" s="4"/>
      <c r="D30" s="7">
        <f>[2]DESI!$L$31</f>
        <v>52</v>
      </c>
      <c r="E30" s="6">
        <f>'[1]Trib I'!E30</f>
        <v>136</v>
      </c>
      <c r="F30" s="5">
        <f t="shared" si="1"/>
        <v>38.235294117647058</v>
      </c>
      <c r="G30" s="4"/>
    </row>
    <row r="31" spans="1:7" ht="18" customHeight="1"/>
    <row r="32" spans="1:7" ht="14.25" customHeight="1">
      <c r="E32" s="77" t="s">
        <v>4</v>
      </c>
      <c r="F32" s="76"/>
      <c r="G32" s="76"/>
    </row>
    <row r="33" spans="5:7" ht="15" customHeight="1">
      <c r="E33" s="76" t="s">
        <v>3</v>
      </c>
      <c r="F33" s="76"/>
      <c r="G33" s="76"/>
    </row>
    <row r="34" spans="5:7" ht="17.25" customHeight="1">
      <c r="E34" s="77" t="s">
        <v>2</v>
      </c>
      <c r="F34" s="76"/>
      <c r="G34" s="76"/>
    </row>
    <row r="35" spans="5:7" ht="17.25" customHeight="1">
      <c r="E35" s="2"/>
      <c r="F35" s="3"/>
      <c r="G35" s="2"/>
    </row>
    <row r="36" spans="5:7" ht="17.25" customHeight="1">
      <c r="E36" s="2"/>
      <c r="F36" s="3"/>
      <c r="G36" s="2"/>
    </row>
    <row r="37" spans="5:7" ht="15" customHeight="1"/>
    <row r="38" spans="5:7" ht="15" customHeight="1">
      <c r="E38" s="78" t="s">
        <v>1</v>
      </c>
      <c r="F38" s="78"/>
      <c r="G38" s="78"/>
    </row>
    <row r="39" spans="5:7" ht="15" customHeight="1">
      <c r="E39" s="77" t="s">
        <v>0</v>
      </c>
      <c r="F39" s="76"/>
      <c r="G39" s="76"/>
    </row>
    <row r="40" spans="5:7" ht="15" customHeight="1">
      <c r="E40" s="76"/>
      <c r="F40" s="76"/>
      <c r="G40" s="76"/>
    </row>
  </sheetData>
  <mergeCells count="11">
    <mergeCell ref="E40:G40"/>
    <mergeCell ref="E32:G32"/>
    <mergeCell ref="E33:G33"/>
    <mergeCell ref="E34:G34"/>
    <mergeCell ref="E38:G38"/>
    <mergeCell ref="E39:G39"/>
    <mergeCell ref="B29:C29"/>
    <mergeCell ref="A1:G1"/>
    <mergeCell ref="A2:G2"/>
    <mergeCell ref="B9:C9"/>
    <mergeCell ref="B28:C28"/>
  </mergeCells>
  <printOptions horizontalCentered="1"/>
  <pageMargins left="0.55118110236220474" right="0.55118110236220474" top="0.70866141732283472" bottom="0.51181102362204722" header="0.51181102362204722" footer="0.51181102362204722"/>
  <pageSetup paperSize="122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view="pageBreakPreview" topLeftCell="A16" zoomScaleSheetLayoutView="100" workbookViewId="0">
      <selection sqref="A1:H28"/>
    </sheetView>
  </sheetViews>
  <sheetFormatPr defaultRowHeight="12.75"/>
  <cols>
    <col min="1" max="1" width="4.28515625" customWidth="1"/>
    <col min="2" max="2" width="3" customWidth="1"/>
    <col min="3" max="3" width="60.7109375" customWidth="1"/>
    <col min="4" max="4" width="9.28515625" customWidth="1"/>
    <col min="5" max="5" width="11.85546875" customWidth="1"/>
    <col min="6" max="6" width="14.28515625" customWidth="1"/>
    <col min="8" max="8" width="22" customWidth="1"/>
  </cols>
  <sheetData>
    <row r="1" spans="1:8" ht="19.5" customHeight="1">
      <c r="A1" s="72" t="s">
        <v>56</v>
      </c>
      <c r="B1" s="72"/>
      <c r="C1" s="72"/>
      <c r="D1" s="72"/>
      <c r="E1" s="72"/>
      <c r="F1" s="72"/>
      <c r="G1" s="72"/>
      <c r="H1" s="72"/>
    </row>
    <row r="2" spans="1:8" ht="13.5" customHeight="1">
      <c r="A2" s="73"/>
      <c r="B2" s="73"/>
      <c r="C2" s="73"/>
      <c r="D2" s="73"/>
      <c r="E2" s="73"/>
      <c r="F2" s="73"/>
      <c r="G2" s="73"/>
      <c r="H2" s="73"/>
    </row>
    <row r="3" spans="1:8" ht="13.5" customHeight="1">
      <c r="A3" s="42"/>
      <c r="B3" s="42"/>
      <c r="C3" s="42"/>
      <c r="D3" s="42"/>
      <c r="E3" s="42"/>
      <c r="F3" s="42"/>
      <c r="G3" s="42"/>
      <c r="H3" s="42"/>
    </row>
    <row r="4" spans="1:8" ht="38.25" customHeight="1">
      <c r="A4" s="39" t="s">
        <v>42</v>
      </c>
      <c r="B4" s="85" t="s">
        <v>41</v>
      </c>
      <c r="C4" s="86"/>
      <c r="D4" s="40" t="s">
        <v>55</v>
      </c>
      <c r="E4" s="39" t="s">
        <v>40</v>
      </c>
      <c r="F4" s="38" t="s">
        <v>39</v>
      </c>
      <c r="G4" s="39" t="s">
        <v>38</v>
      </c>
      <c r="H4" s="36" t="s">
        <v>37</v>
      </c>
    </row>
    <row r="5" spans="1:8" ht="15" customHeight="1">
      <c r="A5" s="57">
        <v>1</v>
      </c>
      <c r="B5" s="79" t="s">
        <v>36</v>
      </c>
      <c r="C5" s="80"/>
      <c r="D5" s="46">
        <v>91</v>
      </c>
      <c r="E5" s="6">
        <f>'Trib 2'!D7</f>
        <v>4083</v>
      </c>
      <c r="F5" s="6">
        <f>'Trib 2'!E7</f>
        <v>9719</v>
      </c>
      <c r="G5" s="45">
        <f t="shared" ref="G5:G14" si="0">E5/F5*100</f>
        <v>42.010494906883423</v>
      </c>
      <c r="H5" s="68" t="s">
        <v>51</v>
      </c>
    </row>
    <row r="6" spans="1:8" ht="15" customHeight="1">
      <c r="A6" s="57">
        <v>2</v>
      </c>
      <c r="B6" s="79" t="s">
        <v>35</v>
      </c>
      <c r="C6" s="80"/>
      <c r="D6" s="46">
        <v>80</v>
      </c>
      <c r="E6" s="6">
        <f>'Trib 2'!D8</f>
        <v>834</v>
      </c>
      <c r="F6" s="6">
        <f>'Trib 2'!E8</f>
        <v>1943.8000000000002</v>
      </c>
      <c r="G6" s="45">
        <f t="shared" si="0"/>
        <v>42.905648729293134</v>
      </c>
      <c r="H6" s="8" t="s">
        <v>48</v>
      </c>
    </row>
    <row r="7" spans="1:8" ht="27" customHeight="1">
      <c r="A7" s="14">
        <v>3</v>
      </c>
      <c r="B7" s="83" t="s">
        <v>34</v>
      </c>
      <c r="C7" s="84"/>
      <c r="D7" s="46">
        <v>93</v>
      </c>
      <c r="E7" s="12">
        <f>'Trib 2'!D9</f>
        <v>4127</v>
      </c>
      <c r="F7" s="12">
        <f>'Trib 2'!E9</f>
        <v>9261</v>
      </c>
      <c r="G7" s="48">
        <f t="shared" si="0"/>
        <v>44.563222114242521</v>
      </c>
      <c r="H7" s="67" t="s">
        <v>51</v>
      </c>
    </row>
    <row r="8" spans="1:8" ht="15" customHeight="1">
      <c r="A8" s="57">
        <v>4</v>
      </c>
      <c r="B8" s="79" t="s">
        <v>33</v>
      </c>
      <c r="C8" s="80"/>
      <c r="D8" s="46">
        <v>95</v>
      </c>
      <c r="E8" s="6">
        <f>'Trib 2'!D10</f>
        <v>4172</v>
      </c>
      <c r="F8" s="6">
        <f>'Trib 2'!E10</f>
        <v>9261</v>
      </c>
      <c r="G8" s="45">
        <f t="shared" si="0"/>
        <v>45.049130763416478</v>
      </c>
      <c r="H8" s="67" t="s">
        <v>54</v>
      </c>
    </row>
    <row r="9" spans="1:8" ht="15" customHeight="1">
      <c r="A9" s="57">
        <v>5</v>
      </c>
      <c r="B9" s="79" t="s">
        <v>32</v>
      </c>
      <c r="C9" s="80"/>
      <c r="D9" s="46">
        <v>73</v>
      </c>
      <c r="E9" s="6">
        <f>'Trib 2'!D11</f>
        <v>465</v>
      </c>
      <c r="F9" s="6">
        <f>'Trib 2'!E11</f>
        <v>1408.95</v>
      </c>
      <c r="G9" s="45">
        <f t="shared" si="0"/>
        <v>33.003300330032999</v>
      </c>
      <c r="H9" s="67" t="s">
        <v>51</v>
      </c>
    </row>
    <row r="10" spans="1:8" ht="15" customHeight="1">
      <c r="A10" s="57">
        <v>6</v>
      </c>
      <c r="B10" s="79" t="s">
        <v>31</v>
      </c>
      <c r="C10" s="80"/>
      <c r="D10" s="46">
        <v>90</v>
      </c>
      <c r="E10" s="6">
        <f>'Trib 2'!D12</f>
        <v>3866</v>
      </c>
      <c r="F10" s="6">
        <f>'Trib 2'!E12</f>
        <v>9393</v>
      </c>
      <c r="G10" s="45">
        <f t="shared" si="0"/>
        <v>41.158309379325033</v>
      </c>
      <c r="H10" s="67" t="s">
        <v>51</v>
      </c>
    </row>
    <row r="11" spans="1:8" ht="15" customHeight="1">
      <c r="A11" s="57">
        <v>7</v>
      </c>
      <c r="B11" s="79" t="s">
        <v>30</v>
      </c>
      <c r="C11" s="80"/>
      <c r="D11" s="46" t="s">
        <v>53</v>
      </c>
      <c r="E11" s="6">
        <v>33</v>
      </c>
      <c r="F11" s="6">
        <f>'Trib 2'!E13</f>
        <v>136</v>
      </c>
      <c r="G11" s="45">
        <f t="shared" si="0"/>
        <v>24.264705882352942</v>
      </c>
      <c r="H11" s="66" t="s">
        <v>51</v>
      </c>
    </row>
    <row r="12" spans="1:8" ht="15" customHeight="1">
      <c r="A12" s="57">
        <v>8</v>
      </c>
      <c r="B12" s="79" t="s">
        <v>29</v>
      </c>
      <c r="C12" s="80"/>
      <c r="D12" s="46">
        <v>81</v>
      </c>
      <c r="E12" s="6">
        <f>'Trib 2'!D14</f>
        <v>8798</v>
      </c>
      <c r="F12" s="6">
        <f>'Trib 2'!E14</f>
        <v>36262</v>
      </c>
      <c r="G12" s="45">
        <f t="shared" si="0"/>
        <v>24.262313165297005</v>
      </c>
      <c r="H12" s="66" t="s">
        <v>51</v>
      </c>
    </row>
    <row r="13" spans="1:8" ht="15" customHeight="1">
      <c r="A13" s="57">
        <v>9</v>
      </c>
      <c r="B13" s="79" t="s">
        <v>28</v>
      </c>
      <c r="C13" s="80"/>
      <c r="D13" s="46">
        <v>100</v>
      </c>
      <c r="E13" s="6">
        <f>'Trib 2'!D15</f>
        <v>0</v>
      </c>
      <c r="F13" s="6">
        <f>'Trib 2'!E15</f>
        <v>333</v>
      </c>
      <c r="G13" s="45">
        <f t="shared" si="0"/>
        <v>0</v>
      </c>
      <c r="H13" s="58" t="s">
        <v>51</v>
      </c>
    </row>
    <row r="14" spans="1:8" ht="15" customHeight="1">
      <c r="A14" s="57">
        <v>10</v>
      </c>
      <c r="B14" s="79" t="s">
        <v>27</v>
      </c>
      <c r="C14" s="80"/>
      <c r="D14" s="46">
        <v>100</v>
      </c>
      <c r="E14" s="54">
        <f>'Trib 2'!D16</f>
        <v>145</v>
      </c>
      <c r="F14" s="6">
        <f>'Trib 2'!E16</f>
        <v>145</v>
      </c>
      <c r="G14" s="45">
        <f t="shared" si="0"/>
        <v>100</v>
      </c>
      <c r="H14" s="19" t="s">
        <v>48</v>
      </c>
    </row>
    <row r="15" spans="1:8" ht="15" customHeight="1">
      <c r="A15" s="57">
        <v>11</v>
      </c>
      <c r="B15" s="79" t="s">
        <v>26</v>
      </c>
      <c r="C15" s="80"/>
      <c r="D15" s="65">
        <v>100</v>
      </c>
      <c r="E15" s="64"/>
      <c r="F15" s="64"/>
      <c r="G15" s="63"/>
      <c r="H15" s="62"/>
    </row>
    <row r="16" spans="1:8" ht="15" customHeight="1">
      <c r="A16" s="57">
        <v>12</v>
      </c>
      <c r="B16" s="79" t="s">
        <v>24</v>
      </c>
      <c r="C16" s="80"/>
      <c r="D16" s="46">
        <v>70</v>
      </c>
      <c r="E16" s="54">
        <f>'Trib 2'!D18</f>
        <v>95012</v>
      </c>
      <c r="F16" s="6">
        <f>'Trib 2'!E18</f>
        <v>133364</v>
      </c>
      <c r="G16" s="45">
        <f>E16/F16*100</f>
        <v>71.242614198734287</v>
      </c>
      <c r="H16" s="19" t="s">
        <v>48</v>
      </c>
    </row>
    <row r="17" spans="1:8" ht="15" customHeight="1">
      <c r="A17" s="57">
        <v>13</v>
      </c>
      <c r="B17" s="79" t="s">
        <v>23</v>
      </c>
      <c r="C17" s="80"/>
      <c r="D17" s="46"/>
      <c r="E17" s="29">
        <f>'Trib 2'!D19</f>
        <v>0</v>
      </c>
      <c r="F17" s="29">
        <f>'Trib 2'!E19</f>
        <v>0</v>
      </c>
      <c r="G17" s="61"/>
      <c r="H17" s="60"/>
    </row>
    <row r="18" spans="1:8" ht="15" customHeight="1">
      <c r="A18" s="57"/>
      <c r="B18" s="56" t="s">
        <v>22</v>
      </c>
      <c r="C18" s="55" t="s">
        <v>21</v>
      </c>
      <c r="D18" s="46" t="s">
        <v>52</v>
      </c>
      <c r="E18" s="6">
        <f>'Trib 2'!D20</f>
        <v>2.7273966998499932</v>
      </c>
      <c r="F18" s="12" t="s">
        <v>52</v>
      </c>
      <c r="G18" s="45">
        <f>E18/2*100</f>
        <v>136.36983499249965</v>
      </c>
      <c r="H18" s="59" t="s">
        <v>48</v>
      </c>
    </row>
    <row r="19" spans="1:8" ht="15" customHeight="1">
      <c r="A19" s="57"/>
      <c r="B19" s="56" t="s">
        <v>20</v>
      </c>
      <c r="C19" s="55" t="s">
        <v>19</v>
      </c>
      <c r="D19" s="46">
        <v>70</v>
      </c>
      <c r="E19" s="6">
        <f>'Trib 2'!D21</f>
        <v>865</v>
      </c>
      <c r="F19" s="6">
        <f>'Trib 2'!E21</f>
        <v>4726</v>
      </c>
      <c r="G19" s="45">
        <f>E19/F19*100</f>
        <v>18.30300465509945</v>
      </c>
      <c r="H19" s="58" t="s">
        <v>51</v>
      </c>
    </row>
    <row r="20" spans="1:8" ht="15" customHeight="1">
      <c r="A20" s="57"/>
      <c r="B20" s="56" t="s">
        <v>18</v>
      </c>
      <c r="C20" s="55" t="s">
        <v>17</v>
      </c>
      <c r="D20" s="46">
        <v>70</v>
      </c>
      <c r="E20" s="6">
        <f>'Trib 2'!D22</f>
        <v>296</v>
      </c>
      <c r="F20" s="6">
        <f>'Trib 2'!E22</f>
        <v>524</v>
      </c>
      <c r="G20" s="45">
        <f>E20/F20*100</f>
        <v>56.488549618320619</v>
      </c>
      <c r="H20" s="19" t="s">
        <v>48</v>
      </c>
    </row>
    <row r="21" spans="1:8" ht="15" customHeight="1">
      <c r="A21" s="8"/>
      <c r="B21" s="25" t="s">
        <v>16</v>
      </c>
      <c r="C21" s="53" t="s">
        <v>15</v>
      </c>
      <c r="D21" s="46">
        <v>100</v>
      </c>
      <c r="E21" s="54">
        <f>'Trib 2'!D23</f>
        <v>101</v>
      </c>
      <c r="F21" s="6">
        <f>'Trib 2'!E23</f>
        <v>101</v>
      </c>
      <c r="G21" s="45">
        <f>E21/F21*100</f>
        <v>100</v>
      </c>
      <c r="H21" s="19" t="s">
        <v>48</v>
      </c>
    </row>
    <row r="22" spans="1:8" ht="15" customHeight="1">
      <c r="A22" s="8"/>
      <c r="B22" s="25" t="s">
        <v>14</v>
      </c>
      <c r="C22" s="53" t="s">
        <v>13</v>
      </c>
      <c r="D22" s="46">
        <v>75</v>
      </c>
      <c r="E22" s="6">
        <f>'Trib 2'!D24</f>
        <v>17406</v>
      </c>
      <c r="F22" s="6">
        <v>27879</v>
      </c>
      <c r="G22" s="45">
        <f>E22/F22*100</f>
        <v>62.434090175400833</v>
      </c>
      <c r="H22" s="19" t="s">
        <v>48</v>
      </c>
    </row>
    <row r="23" spans="1:8" ht="15" customHeight="1">
      <c r="A23" s="8">
        <v>14</v>
      </c>
      <c r="B23" s="79" t="s">
        <v>12</v>
      </c>
      <c r="C23" s="80"/>
      <c r="D23" s="46"/>
      <c r="E23" s="28"/>
      <c r="F23" s="29"/>
      <c r="G23" s="52"/>
      <c r="H23" s="51"/>
    </row>
    <row r="24" spans="1:8" ht="15" customHeight="1">
      <c r="A24" s="19"/>
      <c r="B24" s="18" t="s">
        <v>11</v>
      </c>
      <c r="C24" s="17" t="s">
        <v>10</v>
      </c>
      <c r="D24" s="46">
        <v>95</v>
      </c>
      <c r="E24" s="6">
        <f>'Trib 2'!D26</f>
        <v>137012</v>
      </c>
      <c r="F24" s="6">
        <f>'Trib 2'!E26</f>
        <v>266379</v>
      </c>
      <c r="G24" s="45">
        <f>E24/F24*100</f>
        <v>51.434985490597981</v>
      </c>
      <c r="H24" s="19" t="s">
        <v>48</v>
      </c>
    </row>
    <row r="25" spans="1:8" ht="24.75" customHeight="1">
      <c r="A25" s="50">
        <v>15</v>
      </c>
      <c r="B25" s="81" t="s">
        <v>9</v>
      </c>
      <c r="C25" s="82"/>
      <c r="D25" s="46">
        <v>100</v>
      </c>
      <c r="E25" s="12">
        <f>'Trib 2'!D27</f>
        <v>311</v>
      </c>
      <c r="F25" s="12">
        <f>'Trib 2'!E27</f>
        <v>3995.6849999999999</v>
      </c>
      <c r="G25" s="48">
        <f>E25/F25*100</f>
        <v>7.7833963388004817</v>
      </c>
      <c r="H25" s="49" t="s">
        <v>50</v>
      </c>
    </row>
    <row r="26" spans="1:8" ht="27" customHeight="1">
      <c r="A26" s="10">
        <v>16</v>
      </c>
      <c r="B26" s="74" t="s">
        <v>7</v>
      </c>
      <c r="C26" s="75"/>
      <c r="D26" s="46">
        <v>85</v>
      </c>
      <c r="E26" s="12">
        <f>'Trib 2'!D28</f>
        <v>2</v>
      </c>
      <c r="F26" s="12">
        <f>'Trib 2'!E28</f>
        <v>2</v>
      </c>
      <c r="G26" s="48">
        <f>E26/F26*100</f>
        <v>100</v>
      </c>
      <c r="H26" s="47" t="s">
        <v>48</v>
      </c>
    </row>
    <row r="27" spans="1:8" ht="15" customHeight="1">
      <c r="A27" s="10">
        <v>17</v>
      </c>
      <c r="B27" s="79" t="s">
        <v>6</v>
      </c>
      <c r="C27" s="80"/>
      <c r="D27" s="46" t="s">
        <v>49</v>
      </c>
      <c r="E27" s="6">
        <f>'Trib 2'!D29</f>
        <v>23</v>
      </c>
      <c r="F27" s="6">
        <f>'Trib 2'!E29</f>
        <v>23</v>
      </c>
      <c r="G27" s="45">
        <f>E27/F27*100</f>
        <v>100</v>
      </c>
      <c r="H27" s="19" t="s">
        <v>48</v>
      </c>
    </row>
    <row r="28" spans="1:8" ht="15.75" customHeight="1">
      <c r="A28" s="8">
        <v>18</v>
      </c>
      <c r="B28" s="79" t="s">
        <v>5</v>
      </c>
      <c r="C28" s="80"/>
      <c r="D28" s="46">
        <v>40</v>
      </c>
      <c r="E28" s="6">
        <f>'Trib 2'!D30</f>
        <v>52</v>
      </c>
      <c r="F28" s="6">
        <f>'Trib 2'!E30</f>
        <v>136</v>
      </c>
      <c r="G28" s="45">
        <f>E28/F28*100</f>
        <v>38.235294117647058</v>
      </c>
      <c r="H28" s="19" t="s">
        <v>48</v>
      </c>
    </row>
    <row r="29" spans="1:8" ht="18" customHeight="1"/>
    <row r="30" spans="1:8" ht="14.25" customHeight="1">
      <c r="F30" s="77" t="s">
        <v>47</v>
      </c>
      <c r="G30" s="76"/>
      <c r="H30" s="76"/>
    </row>
    <row r="31" spans="1:8" ht="15" customHeight="1">
      <c r="F31" s="76" t="s">
        <v>3</v>
      </c>
      <c r="G31" s="76"/>
      <c r="H31" s="76"/>
    </row>
    <row r="32" spans="1:8" ht="17.25" customHeight="1">
      <c r="F32" s="76" t="s">
        <v>46</v>
      </c>
      <c r="G32" s="76"/>
      <c r="H32" s="76"/>
    </row>
    <row r="33" spans="6:8" ht="17.25" customHeight="1">
      <c r="F33" s="2"/>
      <c r="G33" s="2"/>
      <c r="H33" s="2"/>
    </row>
    <row r="34" spans="6:8" ht="17.25" customHeight="1">
      <c r="F34" s="2"/>
      <c r="G34" s="2"/>
      <c r="H34" s="2"/>
    </row>
    <row r="35" spans="6:8" ht="15" customHeight="1"/>
    <row r="36" spans="6:8" ht="15" customHeight="1">
      <c r="F36" s="78" t="s">
        <v>1</v>
      </c>
      <c r="G36" s="78"/>
      <c r="H36" s="78"/>
    </row>
    <row r="37" spans="6:8" ht="15" customHeight="1">
      <c r="F37" s="77" t="s">
        <v>0</v>
      </c>
      <c r="G37" s="76"/>
      <c r="H37" s="76"/>
    </row>
    <row r="38" spans="6:8" ht="15" customHeight="1">
      <c r="F38" s="76"/>
      <c r="G38" s="76"/>
      <c r="H38" s="76"/>
    </row>
  </sheetData>
  <mergeCells count="27">
    <mergeCell ref="A1:H1"/>
    <mergeCell ref="A2:H2"/>
    <mergeCell ref="B7:C7"/>
    <mergeCell ref="B4:C4"/>
    <mergeCell ref="B5:C5"/>
    <mergeCell ref="B6:C6"/>
    <mergeCell ref="B8:C8"/>
    <mergeCell ref="B26:C26"/>
    <mergeCell ref="B14:C14"/>
    <mergeCell ref="B15:C15"/>
    <mergeCell ref="B16:C16"/>
    <mergeCell ref="B17:C17"/>
    <mergeCell ref="B23:C23"/>
    <mergeCell ref="B25:C25"/>
    <mergeCell ref="B9:C9"/>
    <mergeCell ref="B10:C10"/>
    <mergeCell ref="B11:C11"/>
    <mergeCell ref="B12:C12"/>
    <mergeCell ref="B13:C13"/>
    <mergeCell ref="B28:C28"/>
    <mergeCell ref="B27:C27"/>
    <mergeCell ref="F30:H30"/>
    <mergeCell ref="F38:H38"/>
    <mergeCell ref="F31:H31"/>
    <mergeCell ref="F32:H32"/>
    <mergeCell ref="F36:H36"/>
    <mergeCell ref="F37:H37"/>
  </mergeCells>
  <printOptions horizontalCentered="1"/>
  <pageMargins left="0.35433070866141703" right="1.1043307090000001" top="0.70866141732283505" bottom="0.511811023622047" header="0.511811023622047" footer="0.511811023622047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Trib 2</vt:lpstr>
      <vt:lpstr>UNTUK PWR POINT</vt:lpstr>
      <vt:lpstr>'Trib 2'!Print_Area</vt:lpstr>
      <vt:lpstr>'UNTUK PWR POINT'!Print_Area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2011-09-07T02:34:27Z</dcterms:created>
  <dcterms:modified xsi:type="dcterms:W3CDTF">2011-09-26T03:39:24Z</dcterms:modified>
</cp:coreProperties>
</file>