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Trib I" sheetId="4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'Trib I'!$A$1:$G$39</definedName>
  </definedNames>
  <calcPr calcId="124519"/>
</workbook>
</file>

<file path=xl/calcChain.xml><?xml version="1.0" encoding="utf-8"?>
<calcChain xmlns="http://schemas.openxmlformats.org/spreadsheetml/2006/main">
  <c r="D20" i="4"/>
  <c r="E22" l="1"/>
  <c r="E14"/>
  <c r="E12"/>
  <c r="E8"/>
  <c r="E10"/>
  <c r="E7"/>
  <c r="E9"/>
  <c r="E11"/>
  <c r="D26"/>
  <c r="D23"/>
  <c r="E23"/>
  <c r="E18"/>
  <c r="D16"/>
  <c r="E16"/>
  <c r="F16"/>
  <c r="E15"/>
  <c r="D15"/>
  <c r="D14"/>
  <c r="D13"/>
  <c r="D10"/>
  <c r="D9"/>
  <c r="E28"/>
  <c r="E21"/>
  <c r="E30"/>
  <c r="F28"/>
  <c r="E26"/>
  <c r="E27"/>
  <c r="F25"/>
  <c r="F23"/>
  <c r="F17"/>
  <c r="E13"/>
  <c r="F10"/>
  <c r="D11"/>
  <c r="D30"/>
  <c r="F30"/>
  <c r="F14"/>
  <c r="F9"/>
  <c r="D24"/>
  <c r="F24"/>
  <c r="D29"/>
  <c r="D22"/>
  <c r="F22" s="1"/>
  <c r="D8"/>
  <c r="E29"/>
  <c r="F29" s="1"/>
  <c r="D7"/>
  <c r="D21"/>
  <c r="D18"/>
  <c r="F18" s="1"/>
  <c r="D27" l="1"/>
  <c r="F21"/>
  <c r="F7"/>
  <c r="F13"/>
  <c r="F8"/>
  <c r="F11"/>
  <c r="F27"/>
  <c r="F26"/>
  <c r="F15"/>
  <c r="D12" l="1"/>
  <c r="F12" l="1"/>
</calcChain>
</file>

<file path=xl/sharedStrings.xml><?xml version="1.0" encoding="utf-8"?>
<sst xmlns="http://schemas.openxmlformats.org/spreadsheetml/2006/main" count="49" uniqueCount="49">
  <si>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</si>
  <si>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</si>
  <si>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</si>
  <si>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</si>
  <si>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</si>
  <si>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</si>
  <si>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</si>
  <si>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</si>
  <si>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</si>
  <si>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</si>
  <si>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</si>
  <si>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</si>
  <si>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</si>
  <si>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</si>
  <si>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</si>
  <si>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</si>
  <si>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</si>
  <si>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</si>
  <si>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</si>
  <si>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</si>
  <si>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</si>
  <si>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</si>
  <si>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</si>
  <si>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</si>
  <si>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</si>
  <si>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</si>
  <si>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</si>
  <si>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</si>
  <si>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</si>
  <si>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</si>
  <si>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</si>
  <si>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</si>
  <si>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</si>
  <si>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</si>
  <si>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</si>
  <si>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</si>
  <si>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</si>
  <si>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SITUBONDO</t>
  </si>
  <si>
    <t>TRIWULAN                 : 1 (SATU)</t>
  </si>
  <si>
    <t>SITUBONDO</t>
  </si>
  <si>
    <t>dr. BUDIAWAN DS, M.Kes</t>
  </si>
  <si>
    <t>NIP. 195605161987121001</t>
  </si>
  <si>
    <t>Kuota</t>
  </si>
  <si>
    <t>Belum Dilakukan</t>
  </si>
  <si>
    <t>Belum ada data</t>
  </si>
  <si>
    <t>INDIKATOR KINERJA SPM TAHUN 2011</t>
  </si>
  <si>
    <t>Kuota &amp; Non Kuota</t>
  </si>
  <si>
    <r>
      <rPr>
        <sz val="10"/>
        <rFont val="Calibri"/>
        <family val="2"/>
      </rPr>
      <t xml:space="preserve">≥ </t>
    </r>
    <r>
      <rPr>
        <sz val="10"/>
        <rFont val="Arial"/>
        <family val="2"/>
      </rPr>
      <t>2</t>
    </r>
  </si>
  <si>
    <t>SITUBONDO, MEI 2011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</si>
</sst>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/>
    <xf numFmtId="0" fontId="7" fillId="0" borderId="5" xfId="0" applyFont="1" applyBorder="1"/>
    <xf numFmtId="0" fontId="0" fillId="0" borderId="4" xfId="0" applyBorder="1" applyAlignment="1">
      <alignment horizontal="center" vertical="top" wrapText="1"/>
    </xf>
    <xf numFmtId="0" fontId="0" fillId="2" borderId="4" xfId="0" applyFill="1" applyBorder="1"/>
    <xf numFmtId="3" fontId="0" fillId="0" borderId="4" xfId="0" applyNumberForma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64" fontId="7" fillId="0" borderId="4" xfId="1" applyNumberFormat="1" applyFont="1" applyFill="1" applyBorder="1" applyAlignment="1">
      <alignment vertical="center"/>
    </xf>
    <xf numFmtId="2" fontId="11" fillId="0" borderId="4" xfId="0" applyNumberFormat="1" applyFont="1" applyFill="1" applyBorder="1" applyAlignment="1">
      <alignment horizontal="right"/>
    </xf>
    <xf numFmtId="3" fontId="0" fillId="0" borderId="4" xfId="0" applyNumberFormat="1" applyBorder="1" applyAlignment="1"/>
    <xf numFmtId="3" fontId="0" fillId="2" borderId="4" xfId="0" applyNumberFormat="1" applyFill="1" applyBorder="1" applyAlignment="1"/>
    <xf numFmtId="164" fontId="7" fillId="0" borderId="4" xfId="1" applyNumberFormat="1" applyFont="1" applyFill="1" applyBorder="1" applyAlignment="1">
      <alignment horizontal="right" vertical="center"/>
    </xf>
    <xf numFmtId="3" fontId="0" fillId="0" borderId="4" xfId="0" quotePrefix="1" applyNumberFormat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0" borderId="7" xfId="0" applyNumberFormat="1" applyBorder="1" applyAlignment="1"/>
    <xf numFmtId="41" fontId="7" fillId="0" borderId="4" xfId="1" applyNumberFormat="1" applyFont="1" applyFill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2" fontId="11" fillId="0" borderId="4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6" fillId="0" borderId="4" xfId="0" applyFont="1" applyBorder="1"/>
    <xf numFmtId="3" fontId="0" fillId="3" borderId="4" xfId="0" applyNumberFormat="1" applyFill="1" applyBorder="1" applyAlignment="1"/>
    <xf numFmtId="3" fontId="0" fillId="3" borderId="4" xfId="0" applyNumberFormat="1" applyFill="1" applyBorder="1" applyAlignment="1">
      <alignment horizontal="right"/>
    </xf>
    <xf numFmtId="2" fontId="11" fillId="3" borderId="4" xfId="0" applyNumberFormat="1" applyFont="1" applyFill="1" applyBorder="1" applyAlignment="1">
      <alignment horizontal="right"/>
    </xf>
    <xf numFmtId="0" fontId="6" fillId="3" borderId="4" xfId="0" applyFont="1" applyFill="1" applyBorder="1"/>
    <xf numFmtId="3" fontId="0" fillId="0" borderId="4" xfId="0" applyNumberFormat="1" applyFill="1" applyBorder="1" applyAlignment="1"/>
    <xf numFmtId="165" fontId="7" fillId="0" borderId="4" xfId="0" applyNumberFormat="1" applyFont="1" applyFill="1" applyBorder="1" applyAlignment="1">
      <alignment vertical="center"/>
    </xf>
    <xf numFmtId="3" fontId="0" fillId="0" borderId="7" xfId="0" applyNumberFormat="1" applyFill="1" applyBorder="1" applyAlignment="1"/>
    <xf numFmtId="0" fontId="0" fillId="0" borderId="4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3" fontId="6" fillId="0" borderId="4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ni's%20Document/SPM%202011/Pertemuan%20Validasi%20Tribulan%20I/REVISI%20yg%20VAL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M%202011/Pertemuan%20Validasi%20Tribulan%20I/REVISI%20yg%20VAL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PM%20Tribulan%20I%20Hasil%20Validas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ert.%20Evaluasi%20SPM%202010%20(2%20Feb%202011)/SPM%20Tribulan%20I,II,III,IV%20Hasil%20Valida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4TOLINBUFAS (2)"/>
      <sheetName val="KOMPLI"/>
      <sheetName val="KOMPLI (2)"/>
      <sheetName val="NEO-BAYI"/>
      <sheetName val="NEO-BAYI (2)"/>
      <sheetName val="UCI"/>
      <sheetName val="DDTK"/>
      <sheetName val="DDTK (2)"/>
      <sheetName val="BGM-GIRUK"/>
      <sheetName val="KB"/>
      <sheetName val="AFP-TB-ISPA"/>
      <sheetName val="DBD-DIARE"/>
      <sheetName val="MASKIN"/>
      <sheetName val="KLB"/>
      <sheetName val="DESI"/>
      <sheetName val="RUJUKAN"/>
      <sheetName val="GD"/>
    </sheetNames>
    <sheetDataSet>
      <sheetData sheetId="0" refreshError="1"/>
      <sheetData sheetId="1">
        <row r="29">
          <cell r="M29">
            <v>1969</v>
          </cell>
          <cell r="S29">
            <v>1885</v>
          </cell>
          <cell r="Y29">
            <v>1902</v>
          </cell>
        </row>
      </sheetData>
      <sheetData sheetId="2" refreshError="1"/>
      <sheetData sheetId="3">
        <row r="29">
          <cell r="D29">
            <v>1943.8000000000002</v>
          </cell>
          <cell r="H29">
            <v>314</v>
          </cell>
        </row>
      </sheetData>
      <sheetData sheetId="4" refreshError="1"/>
      <sheetData sheetId="5">
        <row r="29">
          <cell r="E29">
            <v>1408.95</v>
          </cell>
          <cell r="I29">
            <v>230</v>
          </cell>
          <cell r="O29">
            <v>1959</v>
          </cell>
        </row>
      </sheetData>
      <sheetData sheetId="6">
        <row r="30">
          <cell r="E30">
            <v>4</v>
          </cell>
        </row>
      </sheetData>
      <sheetData sheetId="7" refreshError="1"/>
      <sheetData sheetId="8">
        <row r="30">
          <cell r="H30">
            <v>4113</v>
          </cell>
        </row>
      </sheetData>
      <sheetData sheetId="9">
        <row r="29">
          <cell r="J29">
            <v>228</v>
          </cell>
          <cell r="K29">
            <v>0</v>
          </cell>
          <cell r="S29">
            <v>99</v>
          </cell>
          <cell r="T29">
            <v>99</v>
          </cell>
        </row>
      </sheetData>
      <sheetData sheetId="10">
        <row r="29">
          <cell r="D29">
            <v>133364</v>
          </cell>
          <cell r="H29">
            <v>90595</v>
          </cell>
        </row>
      </sheetData>
      <sheetData sheetId="11">
        <row r="30">
          <cell r="I30">
            <v>0.68184917496249831</v>
          </cell>
          <cell r="N30">
            <v>141</v>
          </cell>
          <cell r="T30">
            <v>337</v>
          </cell>
        </row>
      </sheetData>
      <sheetData sheetId="12">
        <row r="29">
          <cell r="J29">
            <v>63</v>
          </cell>
          <cell r="K29">
            <v>63</v>
          </cell>
          <cell r="Q29">
            <v>8570</v>
          </cell>
        </row>
      </sheetData>
      <sheetData sheetId="13">
        <row r="30">
          <cell r="V30">
            <v>81568</v>
          </cell>
        </row>
      </sheetData>
      <sheetData sheetId="14">
        <row r="29">
          <cell r="N29">
            <v>4</v>
          </cell>
          <cell r="O29">
            <v>4</v>
          </cell>
        </row>
      </sheetData>
      <sheetData sheetId="15">
        <row r="31">
          <cell r="L31">
            <v>52</v>
          </cell>
        </row>
      </sheetData>
      <sheetData sheetId="16">
        <row r="31">
          <cell r="T31">
            <v>213</v>
          </cell>
        </row>
      </sheetData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4TOLINBUFAS (2)"/>
      <sheetName val="KOMPLI"/>
      <sheetName val="KOMPLI (2)"/>
      <sheetName val="NEO-BAYI"/>
      <sheetName val="NEO-BAYI (2)"/>
      <sheetName val="UCI"/>
      <sheetName val="DDTK"/>
      <sheetName val="DDTK (2)"/>
      <sheetName val="BGM-GIRUK"/>
      <sheetName val="KB"/>
      <sheetName val="AFP-TB-ISPA"/>
      <sheetName val="DBD-DIARE"/>
      <sheetName val="MASKIN"/>
      <sheetName val="KLB"/>
      <sheetName val="DESI"/>
      <sheetName val="RUJUKAN"/>
      <sheetName val="GD"/>
    </sheetNames>
    <sheetDataSet>
      <sheetData sheetId="0"/>
      <sheetData sheetId="1">
        <row r="29">
          <cell r="D29">
            <v>9719</v>
          </cell>
          <cell r="O29">
            <v>9261</v>
          </cell>
          <cell r="U29">
            <v>9261</v>
          </cell>
        </row>
      </sheetData>
      <sheetData sheetId="2"/>
      <sheetData sheetId="3"/>
      <sheetData sheetId="4"/>
      <sheetData sheetId="5">
        <row r="29">
          <cell r="K29">
            <v>9393</v>
          </cell>
        </row>
      </sheetData>
      <sheetData sheetId="6"/>
      <sheetData sheetId="7"/>
      <sheetData sheetId="8">
        <row r="30">
          <cell r="D30">
            <v>36262</v>
          </cell>
        </row>
      </sheetData>
      <sheetData sheetId="9"/>
      <sheetData sheetId="10"/>
      <sheetData sheetId="11">
        <row r="30">
          <cell r="J30">
            <v>524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1"/>
      <sheetName val="K4"/>
      <sheetName val="Persalinan nakes"/>
      <sheetName val="Yan Nifas"/>
      <sheetName val="Kompl Kbidanan "/>
      <sheetName val="Neonatal Risti"/>
      <sheetName val="bayi dpt yankes"/>
      <sheetName val="UCI"/>
      <sheetName val="Balita DDTK"/>
      <sheetName val="SD Diperks"/>
      <sheetName val="BGM"/>
      <sheetName val="BGM Revisi"/>
      <sheetName val="GZ BURUK"/>
      <sheetName val="GZ BURUK Revisi"/>
      <sheetName val="KB"/>
      <sheetName val="KB Bulanan"/>
      <sheetName val="AFP"/>
      <sheetName val="TB PARU"/>
      <sheetName val="PNEUMONIA"/>
      <sheetName val="DBD"/>
      <sheetName val="DIARE"/>
      <sheetName val="Maskin"/>
      <sheetName val="Maskin (2)"/>
      <sheetName val="Gadar"/>
      <sheetName val="KLB"/>
      <sheetName val="DESI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C28">
            <v>136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8">
          <cell r="C28">
            <v>266379</v>
          </cell>
        </row>
      </sheetData>
      <sheetData sheetId="22"/>
      <sheetData sheetId="23"/>
      <sheetData sheetId="24"/>
      <sheetData sheetId="25">
        <row r="27">
          <cell r="D27">
            <v>136</v>
          </cell>
        </row>
      </sheetData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1"/>
      <sheetName val="K4"/>
      <sheetName val="Tolinakes"/>
      <sheetName val="Yan Nifas"/>
      <sheetName val="Kompl Kbidanan "/>
      <sheetName val="Neonatal Risti"/>
      <sheetName val="bayi paripurna"/>
      <sheetName val="UCI"/>
      <sheetName val="Balita Paripurna"/>
      <sheetName val="SD Diperks"/>
      <sheetName val="BGM Revisi"/>
      <sheetName val="GZ BURUK Revisi"/>
      <sheetName val="KB"/>
      <sheetName val="AFP"/>
      <sheetName val="TB PARU"/>
      <sheetName val="PNEUMONIA"/>
      <sheetName val="DBD"/>
      <sheetName val="DIARE"/>
      <sheetName val="Maskin Strata 2 &amp; 3"/>
      <sheetName val="Maskin Rujukan"/>
      <sheetName val="Maskin Strata 1"/>
      <sheetName val="Gadar"/>
      <sheetName val="KLB"/>
      <sheetName val="DE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D28">
            <v>4726</v>
          </cell>
        </row>
      </sheetData>
      <sheetData sheetId="16"/>
      <sheetData sheetId="17"/>
      <sheetData sheetId="18"/>
      <sheetData sheetId="19"/>
      <sheetData sheetId="20"/>
      <sheetData sheetId="21">
        <row r="15">
          <cell r="C15">
            <v>2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workbookViewId="0">
      <selection activeCell="I19" sqref="I19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6" max="6" width="9.140625" style="22"/>
    <col min="7" max="7" width="17.140625" customWidth="1"/>
  </cols>
  <sheetData>
    <row r="1" spans="1:7" ht="19.5" customHeight="1">
      <c r="A1" s="52" t="s">
        <v>45</v>
      </c>
      <c r="B1" s="52"/>
      <c r="C1" s="52"/>
      <c r="D1" s="52"/>
      <c r="E1" s="52"/>
      <c r="F1" s="52"/>
      <c r="G1" s="52"/>
    </row>
    <row r="2" spans="1:7" ht="13.5" customHeight="1">
      <c r="A2" s="53"/>
      <c r="B2" s="53"/>
      <c r="C2" s="53"/>
      <c r="D2" s="53"/>
      <c r="E2" s="53"/>
      <c r="F2" s="53"/>
      <c r="G2" s="53"/>
    </row>
    <row r="3" spans="1:7" ht="18">
      <c r="A3" s="3" t="s">
        <v>37</v>
      </c>
      <c r="B3" s="2"/>
      <c r="C3" s="2"/>
      <c r="D3" s="2"/>
      <c r="E3" s="2"/>
      <c r="F3" s="20"/>
      <c r="G3" s="2"/>
    </row>
    <row r="4" spans="1:7" ht="18">
      <c r="A4" s="3" t="s">
        <v>38</v>
      </c>
      <c r="B4" s="2"/>
      <c r="C4" s="2"/>
      <c r="D4" s="2"/>
      <c r="E4" s="2"/>
      <c r="F4" s="20"/>
      <c r="G4" s="2"/>
    </row>
    <row r="5" spans="1:7" ht="13.5" customHeight="1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6">
        <f>'[1]K4TOLINBUFAS (2)'!$M$29</f>
        <v>1969</v>
      </c>
      <c r="E7" s="28">
        <f>'[2]K4TOLINBUFAS (2)'!$D$29</f>
        <v>9719</v>
      </c>
      <c r="F7" s="25">
        <f>D7/E7*100</f>
        <v>20.25928593476695</v>
      </c>
      <c r="G7" s="10"/>
    </row>
    <row r="8" spans="1:7" ht="15" customHeight="1">
      <c r="A8" s="9">
        <v>2</v>
      </c>
      <c r="B8" s="10" t="s">
        <v>5</v>
      </c>
      <c r="C8" s="10"/>
      <c r="D8" s="24">
        <f>'[1]KOMPLI (2)'!$H$29</f>
        <v>314</v>
      </c>
      <c r="E8" s="28">
        <f>'[1]KOMPLI (2)'!$D$29</f>
        <v>1943.8000000000002</v>
      </c>
      <c r="F8" s="25">
        <f t="shared" ref="F8:F30" si="0">D8/E8*100</f>
        <v>16.153925300956885</v>
      </c>
      <c r="G8" s="10"/>
    </row>
    <row r="9" spans="1:7" ht="27" customHeight="1">
      <c r="A9" s="17">
        <v>3</v>
      </c>
      <c r="B9" s="50" t="s">
        <v>34</v>
      </c>
      <c r="C9" s="51"/>
      <c r="D9" s="35">
        <f>'[1]K4TOLINBUFAS (2)'!$S$29</f>
        <v>1885</v>
      </c>
      <c r="E9" s="36">
        <f>'[2]K4TOLINBUFAS (2)'!$O$29</f>
        <v>9261</v>
      </c>
      <c r="F9" s="34">
        <f t="shared" si="0"/>
        <v>20.354173415397906</v>
      </c>
      <c r="G9" s="10"/>
    </row>
    <row r="10" spans="1:7" ht="15" customHeight="1">
      <c r="A10" s="9">
        <v>4</v>
      </c>
      <c r="B10" s="10" t="s">
        <v>6</v>
      </c>
      <c r="C10" s="10"/>
      <c r="D10" s="26">
        <f>'[1]K4TOLINBUFAS (2)'!$Y$29</f>
        <v>1902</v>
      </c>
      <c r="E10" s="19">
        <f>'[2]K4TOLINBUFAS (2)'!$U$29</f>
        <v>9261</v>
      </c>
      <c r="F10" s="25">
        <f t="shared" si="0"/>
        <v>20.537738905085845</v>
      </c>
      <c r="G10" s="10"/>
    </row>
    <row r="11" spans="1:7" ht="15" customHeight="1">
      <c r="A11" s="9">
        <v>5</v>
      </c>
      <c r="B11" s="10" t="s">
        <v>7</v>
      </c>
      <c r="C11" s="10"/>
      <c r="D11" s="26">
        <f>'[1]NEO-BAYI (2)'!$I$29</f>
        <v>230</v>
      </c>
      <c r="E11" s="19">
        <f>'[1]NEO-BAYI (2)'!$E$29</f>
        <v>1408.95</v>
      </c>
      <c r="F11" s="25">
        <f t="shared" si="0"/>
        <v>16.324213066467934</v>
      </c>
      <c r="G11" s="10"/>
    </row>
    <row r="12" spans="1:7" ht="15" customHeight="1">
      <c r="A12" s="9">
        <v>6</v>
      </c>
      <c r="B12" s="10" t="s">
        <v>8</v>
      </c>
      <c r="C12" s="10"/>
      <c r="D12" s="26">
        <f>'[1]NEO-BAYI (2)'!$O$29</f>
        <v>1959</v>
      </c>
      <c r="E12" s="19">
        <f>'[2]NEO-BAYI (2)'!$K$29</f>
        <v>9393</v>
      </c>
      <c r="F12" s="25">
        <f t="shared" si="0"/>
        <v>20.855956563398276</v>
      </c>
      <c r="G12" s="10"/>
    </row>
    <row r="13" spans="1:7" ht="15" customHeight="1">
      <c r="A13" s="9">
        <v>7</v>
      </c>
      <c r="B13" s="10" t="s">
        <v>9</v>
      </c>
      <c r="C13" s="10"/>
      <c r="D13" s="32">
        <f>[1]UCI!$E$30</f>
        <v>4</v>
      </c>
      <c r="E13" s="29">
        <f>[3]UCI!$C$28</f>
        <v>136</v>
      </c>
      <c r="F13" s="25">
        <f t="shared" si="0"/>
        <v>2.9411764705882351</v>
      </c>
      <c r="G13" s="10"/>
    </row>
    <row r="14" spans="1:7" ht="15" customHeight="1">
      <c r="A14" s="9">
        <v>8</v>
      </c>
      <c r="B14" s="10" t="s">
        <v>10</v>
      </c>
      <c r="C14" s="10"/>
      <c r="D14" s="26">
        <f>'[1]DDTK (2)'!$H$30</f>
        <v>4113</v>
      </c>
      <c r="E14" s="19">
        <f>'[2]DDTK (2)'!$D$30</f>
        <v>36262</v>
      </c>
      <c r="F14" s="25">
        <f t="shared" si="0"/>
        <v>11.342452153769786</v>
      </c>
      <c r="G14" s="10"/>
    </row>
    <row r="15" spans="1:7" ht="15" customHeight="1">
      <c r="A15" s="9">
        <v>9</v>
      </c>
      <c r="B15" s="10" t="s">
        <v>11</v>
      </c>
      <c r="C15" s="10"/>
      <c r="D15" s="43">
        <f>'[1]BGM-GIRUK'!$K$29</f>
        <v>0</v>
      </c>
      <c r="E15" s="19">
        <f>'[1]BGM-GIRUK'!$J$29</f>
        <v>228</v>
      </c>
      <c r="F15" s="25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44">
        <f>'[1]BGM-GIRUK'!$T$29</f>
        <v>99</v>
      </c>
      <c r="E16" s="19">
        <f>'[1]BGM-GIRUK'!$S$29</f>
        <v>99</v>
      </c>
      <c r="F16" s="25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38"/>
      <c r="E17" s="39"/>
      <c r="F17" s="40" t="e">
        <f t="shared" si="0"/>
        <v>#DIV/0!</v>
      </c>
      <c r="G17" s="41" t="s">
        <v>43</v>
      </c>
    </row>
    <row r="18" spans="1:7" ht="15" customHeight="1">
      <c r="A18" s="9">
        <v>12</v>
      </c>
      <c r="B18" s="10" t="s">
        <v>14</v>
      </c>
      <c r="C18" s="10"/>
      <c r="D18" s="42">
        <f>[1]KB!$H$29</f>
        <v>90595</v>
      </c>
      <c r="E18" s="19">
        <f>[1]KB!$D$29</f>
        <v>133364</v>
      </c>
      <c r="F18" s="25">
        <f t="shared" si="0"/>
        <v>67.930625956030113</v>
      </c>
      <c r="G18" s="10"/>
    </row>
    <row r="19" spans="1:7" ht="15" customHeight="1">
      <c r="A19" s="9">
        <v>13</v>
      </c>
      <c r="B19" s="10" t="s">
        <v>15</v>
      </c>
      <c r="C19" s="10"/>
      <c r="D19" s="27"/>
      <c r="E19" s="30"/>
      <c r="F19" s="27"/>
      <c r="G19" s="18"/>
    </row>
    <row r="20" spans="1:7" ht="15" customHeight="1">
      <c r="A20" s="9"/>
      <c r="B20" s="12" t="s">
        <v>16</v>
      </c>
      <c r="C20" s="11" t="s">
        <v>26</v>
      </c>
      <c r="D20" s="26">
        <f>'[1]AFP-TB-ISPA'!$I$30</f>
        <v>0.68184917496249831</v>
      </c>
      <c r="E20" s="57" t="s">
        <v>47</v>
      </c>
      <c r="F20" s="25"/>
      <c r="G20" s="10"/>
    </row>
    <row r="21" spans="1:7" ht="15" customHeight="1">
      <c r="A21" s="9"/>
      <c r="B21" s="12" t="s">
        <v>17</v>
      </c>
      <c r="C21" s="11" t="s">
        <v>27</v>
      </c>
      <c r="D21" s="26">
        <f>'[1]AFP-TB-ISPA'!$T$30</f>
        <v>337</v>
      </c>
      <c r="E21" s="19">
        <f>[4]PNEUMONIA!$D$28</f>
        <v>4726</v>
      </c>
      <c r="F21" s="25">
        <f t="shared" si="0"/>
        <v>7.1307659754549304</v>
      </c>
      <c r="G21" s="10"/>
    </row>
    <row r="22" spans="1:7" ht="15" customHeight="1">
      <c r="A22" s="9"/>
      <c r="B22" s="12" t="s">
        <v>18</v>
      </c>
      <c r="C22" s="11" t="s">
        <v>28</v>
      </c>
      <c r="D22" s="26">
        <f>'[1]AFP-TB-ISPA'!$N$30</f>
        <v>141</v>
      </c>
      <c r="E22" s="19">
        <f>'[2]AFP-TB-ISPA'!$J$30</f>
        <v>524</v>
      </c>
      <c r="F22" s="25">
        <f t="shared" si="0"/>
        <v>26.908396946564885</v>
      </c>
      <c r="G22" s="10"/>
    </row>
    <row r="23" spans="1:7" ht="15" customHeight="1">
      <c r="A23" s="9"/>
      <c r="B23" s="12" t="s">
        <v>19</v>
      </c>
      <c r="C23" s="11" t="s">
        <v>29</v>
      </c>
      <c r="D23" s="42">
        <f>'[1]DBD-DIARE'!$K$29</f>
        <v>63</v>
      </c>
      <c r="E23" s="19">
        <f>'[1]DBD-DIARE'!$J$29</f>
        <v>63</v>
      </c>
      <c r="F23" s="25">
        <f t="shared" si="0"/>
        <v>100</v>
      </c>
      <c r="G23" s="10"/>
    </row>
    <row r="24" spans="1:7" ht="15" customHeight="1">
      <c r="A24" s="9"/>
      <c r="B24" s="12" t="s">
        <v>20</v>
      </c>
      <c r="C24" s="11" t="s">
        <v>30</v>
      </c>
      <c r="D24" s="26">
        <f>'[1]DBD-DIARE'!$Q$29</f>
        <v>8570</v>
      </c>
      <c r="E24" s="19">
        <v>27879</v>
      </c>
      <c r="F24" s="25">
        <f t="shared" si="0"/>
        <v>30.739983500125547</v>
      </c>
      <c r="G24" s="10"/>
    </row>
    <row r="25" spans="1:7" ht="15" customHeight="1">
      <c r="A25" s="9">
        <v>14</v>
      </c>
      <c r="B25" s="13" t="s">
        <v>31</v>
      </c>
      <c r="C25" s="10"/>
      <c r="D25" s="38"/>
      <c r="E25" s="39"/>
      <c r="F25" s="40" t="e">
        <f t="shared" si="0"/>
        <v>#DIV/0!</v>
      </c>
      <c r="G25" s="41" t="s">
        <v>44</v>
      </c>
    </row>
    <row r="26" spans="1:7" ht="15" customHeight="1">
      <c r="A26" s="14"/>
      <c r="B26" s="15" t="s">
        <v>33</v>
      </c>
      <c r="C26" s="16" t="s">
        <v>32</v>
      </c>
      <c r="D26" s="26">
        <f>[1]MASKIN!$V$30</f>
        <v>81568</v>
      </c>
      <c r="E26" s="19">
        <f>[3]Maskin!$C$28</f>
        <v>266379</v>
      </c>
      <c r="F26" s="25">
        <f t="shared" si="0"/>
        <v>30.621032438743296</v>
      </c>
      <c r="G26" s="37" t="s">
        <v>46</v>
      </c>
    </row>
    <row r="27" spans="1:7" ht="15" customHeight="1">
      <c r="A27" s="9">
        <v>15</v>
      </c>
      <c r="B27" s="10" t="s">
        <v>21</v>
      </c>
      <c r="C27" s="10"/>
      <c r="D27" s="42">
        <f>[1]RUJUKAN!$T$31</f>
        <v>213</v>
      </c>
      <c r="E27" s="19">
        <f>1.5%*E26</f>
        <v>3995.6849999999999</v>
      </c>
      <c r="F27" s="25">
        <f t="shared" si="0"/>
        <v>5.330750547152741</v>
      </c>
      <c r="G27" s="37" t="s">
        <v>42</v>
      </c>
    </row>
    <row r="28" spans="1:7" ht="27" customHeight="1">
      <c r="A28" s="45">
        <v>16</v>
      </c>
      <c r="B28" s="54" t="s">
        <v>36</v>
      </c>
      <c r="C28" s="55"/>
      <c r="D28" s="35">
        <v>2</v>
      </c>
      <c r="E28" s="33">
        <f>[4]Gadar!$C$15</f>
        <v>2</v>
      </c>
      <c r="F28" s="34">
        <f t="shared" si="0"/>
        <v>100</v>
      </c>
      <c r="G28" s="10"/>
    </row>
    <row r="29" spans="1:7" ht="15" customHeight="1">
      <c r="A29" s="17">
        <v>17</v>
      </c>
      <c r="B29" s="50" t="s">
        <v>35</v>
      </c>
      <c r="C29" s="51"/>
      <c r="D29" s="31">
        <f>[1]KLB!$O$29</f>
        <v>4</v>
      </c>
      <c r="E29" s="19">
        <f>[1]KLB!$N$29</f>
        <v>4</v>
      </c>
      <c r="F29" s="25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26">
        <f>[1]DESI!$L$31</f>
        <v>52</v>
      </c>
      <c r="E30" s="19">
        <f>[3]DESI!$D$27</f>
        <v>136</v>
      </c>
      <c r="F30" s="25">
        <f t="shared" si="0"/>
        <v>38.235294117647058</v>
      </c>
      <c r="G30" s="10"/>
    </row>
    <row r="31" spans="1:7" ht="18" customHeight="1"/>
    <row r="32" spans="1:7" ht="14.25" customHeight="1">
      <c r="E32" s="56" t="s">
        <v>48</v>
      </c>
      <c r="F32" s="46"/>
      <c r="G32" s="46"/>
    </row>
    <row r="33" spans="5:7" ht="15" customHeight="1">
      <c r="E33" s="46" t="s">
        <v>25</v>
      </c>
      <c r="F33" s="46"/>
      <c r="G33" s="46"/>
    </row>
    <row r="34" spans="5:7" ht="17.25" customHeight="1">
      <c r="E34" s="47" t="s">
        <v>39</v>
      </c>
      <c r="F34" s="46"/>
      <c r="G34" s="46"/>
    </row>
    <row r="35" spans="5:7" ht="17.25" customHeight="1">
      <c r="E35" s="1"/>
      <c r="F35" s="23"/>
      <c r="G35" s="1"/>
    </row>
    <row r="36" spans="5:7" ht="17.25" customHeight="1">
      <c r="E36" s="1"/>
      <c r="F36" s="23"/>
      <c r="G36" s="1"/>
    </row>
    <row r="37" spans="5:7" ht="15" customHeight="1"/>
    <row r="38" spans="5:7" ht="15" customHeight="1">
      <c r="E38" s="48" t="s">
        <v>40</v>
      </c>
      <c r="F38" s="49"/>
      <c r="G38" s="49"/>
    </row>
    <row r="39" spans="5:7" ht="15" customHeight="1">
      <c r="E39" s="47" t="s">
        <v>41</v>
      </c>
      <c r="F39" s="46"/>
      <c r="G39" s="46"/>
    </row>
    <row r="40" spans="5:7" ht="15" customHeight="1">
      <c r="E40" s="46"/>
      <c r="F40" s="46"/>
      <c r="G40" s="46"/>
    </row>
  </sheetData>
  <mergeCells count="11">
    <mergeCell ref="B29:C29"/>
    <mergeCell ref="A1:G1"/>
    <mergeCell ref="A2:G2"/>
    <mergeCell ref="B9:C9"/>
    <mergeCell ref="B28:C28"/>
    <mergeCell ref="E40:G40"/>
    <mergeCell ref="E32:G32"/>
    <mergeCell ref="E33:G33"/>
    <mergeCell ref="E34:G34"/>
    <mergeCell ref="E38:G38"/>
    <mergeCell ref="E39:G39"/>
  </mergeCells>
  <phoneticPr fontId="12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Trib I</vt:lpstr>
      <vt:lpstr>Sheet2</vt:lpstr>
      <vt:lpstr>Sheet3</vt:lpstr>
      <vt:lpstr>'Trib I'!Print_Area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User</cp:lastModifiedBy>
  <cp:lastPrinted>2011-07-29T01:13:44Z</cp:lastPrinted>
  <dcterms:created xsi:type="dcterms:W3CDTF">2009-02-26T02:42:51Z</dcterms:created>
  <dcterms:modified xsi:type="dcterms:W3CDTF">2011-09-07T02:35:59Z</dcterms:modified>
</cp:coreProperties>
</file>