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15" yWindow="65521" windowWidth="2565" windowHeight="5595" tabRatio="849" activeTab="0"/>
  </bookViews>
  <sheets>
    <sheet name="TRI IV" sheetId="1" r:id="rId1"/>
    <sheet name="TRI IiI " sheetId="2" r:id="rId2"/>
    <sheet name="TRI II" sheetId="3" r:id="rId3"/>
    <sheet name="TRI I" sheetId="4" r:id="rId4"/>
    <sheet name="TRI I,II,III,IV 2010 absolute" sheetId="5" r:id="rId5"/>
    <sheet name="SPM TH. 2010 Tribln II" sheetId="6" r:id="rId6"/>
    <sheet name="SPM TH. 2010 Tribln I" sheetId="7" r:id="rId7"/>
    <sheet name="TRI IV 2010" sheetId="8" r:id="rId8"/>
    <sheet name="TRI III 2010" sheetId="9" r:id="rId9"/>
    <sheet name="TRI II 2010" sheetId="10" r:id="rId10"/>
    <sheet name="TRI I 2010" sheetId="11" r:id="rId11"/>
    <sheet name="TRI I,II,III,IV 2010" sheetId="12" r:id="rId12"/>
  </sheets>
  <definedNames>
    <definedName name="_xlnm.Print_Area" localSheetId="3">'TRI I'!$A$1:$G$39</definedName>
    <definedName name="_xlnm.Print_Area" localSheetId="10">'TRI I 2010'!$A$1:$G$39</definedName>
    <definedName name="_xlnm.Print_Area" localSheetId="2">'TRI II'!$A$1:$G$39</definedName>
    <definedName name="_xlnm.Print_Area" localSheetId="9">'TRI II 2010'!$A$1:$G$39</definedName>
    <definedName name="_xlnm.Print_Area" localSheetId="1">'TRI IiI '!$A$1:$G$39</definedName>
    <definedName name="_xlnm.Print_Area" localSheetId="8">'TRI III 2010'!$A$1:$G$39</definedName>
    <definedName name="_xlnm.Print_Area" localSheetId="0">'TRI IV'!$A$1:$G$39</definedName>
    <definedName name="_xlnm.Print_Area" localSheetId="7">'TRI IV 2010'!$A$1:$G$39</definedName>
    <definedName name="_xlnm.Print_Titles" localSheetId="6">'SPM TH. 2010 Tribln I'!$6:$9</definedName>
    <definedName name="_xlnm.Print_Titles" localSheetId="5">'SPM TH. 2010 Tribln II'!$6:$9</definedName>
  </definedNames>
  <calcPr fullCalcOnLoad="1"/>
</workbook>
</file>

<file path=xl/sharedStrings.xml><?xml version="1.0" encoding="utf-8"?>
<sst xmlns="http://schemas.openxmlformats.org/spreadsheetml/2006/main" count="566" uniqueCount="111">
  <si>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</si>
  <si>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</si>
  <si>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</si>
  <si>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</si>
  <si>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</si>
  <si>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</si>
  <si>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</si>
  <si>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</si>
  <si>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</si>
  <si>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</si>
  <si>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</si>
  <si>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</si>
  <si>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</si>
  <si>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</si>
  <si>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</si>
  <si>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</si>
  <si>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</si>
  <si>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</si>
  <si>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</si>
  <si>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</si>
  <si>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</si>
  <si>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</si>
  <si>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</si>
  <si>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</si>
  <si>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</si>
  <si>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</si>
  <si>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</si>
  <si>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</si>
  <si>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</si>
  <si>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</si>
  <si>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</si>
  <si>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</si>
  <si>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</si>
  <si>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</si>
  <si>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</si>
  <si>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</si>
  <si>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2010</t>
  </si>
  <si>
    <t>DINKES KOTA : KEDIRI</t>
  </si>
  <si>
    <t>&gt; 2</t>
  </si>
  <si>
    <t>Kediri,     Agustus 2010</t>
  </si>
  <si>
    <t>KEPALA DINAS KESEHATAN</t>
  </si>
  <si>
    <t>KOTA KEDIRI</t>
  </si>
  <si>
    <t>dr.Gatot Widiantoro,MM</t>
  </si>
  <si>
    <t>NIP.19550429198503 1 005</t>
  </si>
  <si>
    <t>TRIWULAN                 : I</t>
  </si>
  <si>
    <t>TRIWULAN                 : II</t>
  </si>
  <si>
    <t>TRIWULAN  I</t>
  </si>
  <si>
    <t>TRIWULAN  II</t>
  </si>
  <si>
    <t>Kediri,                                 2010</t>
  </si>
  <si>
    <t>TRIWULAN  III</t>
  </si>
  <si>
    <t>Kediri,                                   2010</t>
  </si>
  <si>
    <t>Dr.Gatot Widiantoro,MM</t>
  </si>
  <si>
    <t>DINAS KESEHATAN KOTA KEDIRI</t>
  </si>
  <si>
    <t>HASIL/REALISASI (A)</t>
  </si>
  <si>
    <t>TARGET/SASARAN SETAHUN (B)</t>
  </si>
  <si>
    <t>(A)/(B)</t>
  </si>
  <si>
    <t>KET</t>
  </si>
  <si>
    <t>PEMBILANG</t>
  </si>
  <si>
    <t>PENYEBUT</t>
  </si>
  <si>
    <t>%</t>
  </si>
  <si>
    <t>(%)</t>
  </si>
  <si>
    <t>A. PELAYANAN KESEHATAN DASAR:</t>
  </si>
  <si>
    <t>CAKUPAN KUNJUNGAN IBU HAMIL K4</t>
  </si>
  <si>
    <t xml:space="preserve">CAKUPAN KOMPLIKASI KEBIDANAN YANG DITANGANI  </t>
  </si>
  <si>
    <t xml:space="preserve">IBU HAMIL RISIKO TINGGI YANG DIRUJUK 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</si>
  <si>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</si>
  <si>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</si>
  <si>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</si>
  <si>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</si>
  <si>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UCI</t>
  </si>
  <si>
    <t>CAKUPAN PELAYANAN ANAK BALITA</t>
  </si>
  <si>
    <t>CAKUPAN PEMBERIAN MAKANAN PENDAMPING ASI PADA ANAK USIA 6-24 BULAN KELUARGA MISKIN</t>
  </si>
  <si>
    <t>CAKUPAN BALITA GIZI BURUK MENDAPAT PERAWATAN</t>
  </si>
  <si>
    <t>CAKUPAN PENJARINGAN KESEHATAN SISWA SD DAN SETINGKAT</t>
  </si>
  <si>
    <t xml:space="preserve">CAKUPAN PESERTA AKTIF KB </t>
  </si>
  <si>
    <t xml:space="preserve">CAKUPAN PENEMUAN DAN PENANGANAN PENDERITA PENYAKIT </t>
  </si>
  <si>
    <t>A. AFP RATE PER 100,000  PENDUDUK &lt; 15 TAHUN</t>
  </si>
  <si>
    <t>B. PENEMUAN PENDERITA PNEUMONIA BALITA</t>
  </si>
  <si>
    <t>C. PENEMUAN PASIEN BARU BTA POSITIF</t>
  </si>
  <si>
    <t>D. PENEMUAN DBD YANG DITANGANI</t>
  </si>
  <si>
    <r>
      <t xml:space="preserve">E. PENEMUAN PENDERITA DIARE </t>
    </r>
    <r>
      <rPr>
        <i/>
        <sz val="10"/>
        <color indexed="8"/>
        <rFont val="Arial"/>
        <family val="2"/>
      </rPr>
      <t>(Balita)</t>
    </r>
  </si>
  <si>
    <t xml:space="preserve">CAKUPAN PELAYANAN KESEHATAN DASAR MASYARAKAT MISKIN </t>
  </si>
  <si>
    <t>B. PELAYANAN KESEHATAN DASAR:</t>
  </si>
  <si>
    <t>CAKUPAN PELAYANAN KESEHATAN RUJUKAN PASIEN MASYARAKAT MISKIN</t>
  </si>
  <si>
    <t>CAKUPAN PELAYANAN GAWAT DARURAT LEVEL 1 YANG HARUS DIBERIKAN SARANA KESEHATAN (RS) DI KAB/KOTA</t>
  </si>
  <si>
    <t>C. PENYELIDIKAN EPIDEMIOLOGI DAN PENANGGULANGAN KLB :</t>
  </si>
  <si>
    <t>CAKUPAN DESA/KELURAHAN MENGALAMI KLB YANG DILAKUKAN PENYELIDIKAN EPIDEMIOLOGI &lt; 24 JAM</t>
  </si>
  <si>
    <t>D. PROMOSI KESEHATAN DAN PEMBERDAYAAN MASYARAKAT :</t>
  </si>
  <si>
    <t>CAKUPAN DESA SIAGA AKTIF</t>
  </si>
  <si>
    <t>INDIKATOR SPM TAHUN 2010</t>
  </si>
  <si>
    <t>TRIBULAN : I</t>
  </si>
  <si>
    <t>22,50</t>
  </si>
  <si>
    <t>51,38%</t>
  </si>
  <si>
    <t>KEDIRI  ,2 April 2010</t>
  </si>
  <si>
    <t>Pembina Utama Muda</t>
  </si>
  <si>
    <t>INDIKATOR KINERJA SPM TH 2010</t>
  </si>
  <si>
    <t>Triwulan II</t>
  </si>
  <si>
    <t>45,3</t>
  </si>
  <si>
    <t>17,5</t>
  </si>
  <si>
    <t>TRIWULAN                 : III</t>
  </si>
  <si>
    <t>Kediri,     November 2010</t>
  </si>
  <si>
    <t>TRIWULAN                 : IV</t>
  </si>
  <si>
    <t>Kediri,    Januari 2011</t>
  </si>
  <si>
    <t>TRIWULAN  IV</t>
  </si>
  <si>
    <t>99,3</t>
  </si>
  <si>
    <t>98,3</t>
  </si>
  <si>
    <t>97,3</t>
  </si>
  <si>
    <t>96,4</t>
  </si>
  <si>
    <t>75,3</t>
  </si>
  <si>
    <t>Kediri,     April  2010</t>
  </si>
  <si>
    <t>Kediri,                                  2010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</si>
</sst>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0.000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"/>
    <numFmt numFmtId="191" formatCode="#,##0;[Red]#,##0"/>
    <numFmt numFmtId="192" formatCode="#,##0.000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2" fontId="0" fillId="0" borderId="13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" fontId="0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9" fontId="0" fillId="0" borderId="0" xfId="0" applyNumberFormat="1" applyAlignment="1">
      <alignment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191" fontId="0" fillId="0" borderId="14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0" fontId="0" fillId="0" borderId="16" xfId="0" applyBorder="1" applyAlignment="1">
      <alignment horizontal="justify" vertical="center" wrapText="1"/>
    </xf>
    <xf numFmtId="0" fontId="13" fillId="0" borderId="13" xfId="0" applyFont="1" applyBorder="1" applyAlignment="1">
      <alignment horizontal="justify" vertical="center" wrapText="1"/>
    </xf>
    <xf numFmtId="191" fontId="0" fillId="0" borderId="14" xfId="0" applyNumberFormat="1" applyBorder="1" applyAlignment="1" quotePrefix="1">
      <alignment horizontal="center" vertical="center"/>
    </xf>
    <xf numFmtId="3" fontId="0" fillId="0" borderId="14" xfId="0" applyNumberFormat="1" applyBorder="1" applyAlignment="1" quotePrefix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justify" vertical="center" wrapText="1"/>
    </xf>
    <xf numFmtId="191" fontId="0" fillId="0" borderId="1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13" fillId="0" borderId="15" xfId="0" applyFont="1" applyBorder="1" applyAlignment="1">
      <alignment horizontal="justify" vertical="center" wrapText="1"/>
    </xf>
    <xf numFmtId="3" fontId="14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3" fillId="0" borderId="15" xfId="0" applyFont="1" applyBorder="1" applyAlignment="1">
      <alignment vertical="center" wrapText="1"/>
    </xf>
    <xf numFmtId="191" fontId="0" fillId="0" borderId="18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191" fontId="0" fillId="0" borderId="15" xfId="0" applyNumberFormat="1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18" xfId="0" applyFont="1" applyBorder="1" applyAlignment="1">
      <alignment horizontal="left" vertical="center" wrapText="1"/>
    </xf>
    <xf numFmtId="3" fontId="0" fillId="0" borderId="15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justify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quotePrefix="1">
      <alignment vertical="center"/>
    </xf>
    <xf numFmtId="191" fontId="0" fillId="0" borderId="15" xfId="0" applyNumberForma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14" xfId="0" applyFont="1" applyBorder="1" applyAlignment="1">
      <alignment horizontal="center" vertical="center" wrapText="1"/>
    </xf>
    <xf numFmtId="191" fontId="0" fillId="0" borderId="18" xfId="0" applyNumberFormat="1" applyBorder="1" applyAlignment="1" quotePrefix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4" fontId="0" fillId="0" borderId="20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2" fontId="0" fillId="34" borderId="20" xfId="0" applyNumberFormat="1" applyFont="1" applyFill="1" applyBorder="1" applyAlignment="1">
      <alignment horizontal="center" vertic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3" xfId="0" applyNumberForma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3" fontId="0" fillId="35" borderId="13" xfId="0" applyNumberFormat="1" applyFill="1" applyBorder="1" applyAlignment="1">
      <alignment horizontal="center"/>
    </xf>
    <xf numFmtId="2" fontId="4" fillId="35" borderId="13" xfId="0" applyNumberFormat="1" applyFont="1" applyFill="1" applyBorder="1" applyAlignment="1">
      <alignment horizont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3" xfId="0" applyNumberFormat="1" applyBorder="1" applyAlignment="1" quotePrefix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2" fontId="0" fillId="34" borderId="20" xfId="0" applyNumberFormat="1" applyFont="1" applyFill="1" applyBorder="1" applyAlignment="1">
      <alignment horizontal="center" vertical="center"/>
    </xf>
    <xf numFmtId="191" fontId="0" fillId="0" borderId="13" xfId="0" applyNumberFormat="1" applyBorder="1" applyAlignment="1" quotePrefix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191" fontId="0" fillId="0" borderId="24" xfId="0" applyNumberFormat="1" applyBorder="1" applyAlignment="1" quotePrefix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191" fontId="0" fillId="0" borderId="26" xfId="0" applyNumberFormat="1" applyBorder="1" applyAlignment="1" quotePrefix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/>
    </xf>
    <xf numFmtId="4" fontId="0" fillId="0" borderId="20" xfId="0" applyNumberFormat="1" applyFont="1" applyBorder="1" applyAlignment="1">
      <alignment horizontal="center" vertical="center"/>
    </xf>
    <xf numFmtId="3" fontId="0" fillId="36" borderId="13" xfId="0" applyNumberFormat="1" applyFill="1" applyBorder="1" applyAlignment="1">
      <alignment horizontal="center"/>
    </xf>
    <xf numFmtId="3" fontId="4" fillId="36" borderId="20" xfId="0" applyNumberFormat="1" applyFont="1" applyFill="1" applyBorder="1" applyAlignment="1">
      <alignment horizontal="center"/>
    </xf>
    <xf numFmtId="3" fontId="0" fillId="36" borderId="14" xfId="0" applyNumberFormat="1" applyFill="1" applyBorder="1" applyAlignment="1">
      <alignment horizontal="center"/>
    </xf>
    <xf numFmtId="2" fontId="4" fillId="36" borderId="15" xfId="0" applyNumberFormat="1" applyFont="1" applyFill="1" applyBorder="1" applyAlignment="1">
      <alignment horizontal="center"/>
    </xf>
    <xf numFmtId="3" fontId="0" fillId="36" borderId="21" xfId="0" applyNumberFormat="1" applyFill="1" applyBorder="1" applyAlignment="1">
      <alignment horizontal="center"/>
    </xf>
    <xf numFmtId="2" fontId="4" fillId="36" borderId="20" xfId="0" applyNumberFormat="1" applyFont="1" applyFill="1" applyBorder="1" applyAlignment="1">
      <alignment horizontal="center"/>
    </xf>
    <xf numFmtId="2" fontId="4" fillId="36" borderId="14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2" fontId="0" fillId="36" borderId="13" xfId="0" applyNumberFormat="1" applyFont="1" applyFill="1" applyBorder="1" applyAlignment="1">
      <alignment horizontal="center"/>
    </xf>
    <xf numFmtId="0" fontId="0" fillId="36" borderId="13" xfId="0" applyFill="1" applyBorder="1" applyAlignment="1">
      <alignment/>
    </xf>
    <xf numFmtId="2" fontId="0" fillId="36" borderId="13" xfId="0" applyNumberFormat="1" applyFont="1" applyFill="1" applyBorder="1" applyAlignment="1">
      <alignment horizontal="center"/>
    </xf>
    <xf numFmtId="191" fontId="0" fillId="36" borderId="13" xfId="0" applyNumberFormat="1" applyFill="1" applyBorder="1" applyAlignment="1">
      <alignment horizontal="center" vertical="center"/>
    </xf>
    <xf numFmtId="4" fontId="0" fillId="36" borderId="13" xfId="0" applyNumberFormat="1" applyFill="1" applyBorder="1" applyAlignment="1">
      <alignment horizontal="center" vertical="center"/>
    </xf>
    <xf numFmtId="3" fontId="0" fillId="36" borderId="13" xfId="0" applyNumberFormat="1" applyFill="1" applyBorder="1" applyAlignment="1">
      <alignment horizontal="center" vertical="center"/>
    </xf>
    <xf numFmtId="9" fontId="0" fillId="36" borderId="13" xfId="0" applyNumberFormat="1" applyFill="1" applyBorder="1" applyAlignment="1">
      <alignment horizontal="center" vertical="center"/>
    </xf>
    <xf numFmtId="191" fontId="0" fillId="36" borderId="14" xfId="0" applyNumberFormat="1" applyFill="1" applyBorder="1" applyAlignment="1">
      <alignment horizontal="center" vertical="center"/>
    </xf>
    <xf numFmtId="3" fontId="0" fillId="36" borderId="14" xfId="0" applyNumberFormat="1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9" fontId="0" fillId="36" borderId="14" xfId="0" applyNumberFormat="1" applyFill="1" applyBorder="1" applyAlignment="1">
      <alignment horizontal="center" vertical="center"/>
    </xf>
    <xf numFmtId="2" fontId="4" fillId="36" borderId="13" xfId="0" applyNumberFormat="1" applyFont="1" applyFill="1" applyBorder="1" applyAlignment="1">
      <alignment horizontal="center"/>
    </xf>
    <xf numFmtId="0" fontId="0" fillId="0" borderId="13" xfId="59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9"/>
  <sheetViews>
    <sheetView tabSelected="1" view="pageBreakPreview" zoomScaleSheetLayoutView="100" zoomScalePageLayoutView="0" workbookViewId="0" topLeftCell="A1">
      <selection activeCell="E30" sqref="E30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78" customWidth="1"/>
    <col min="5" max="5" width="14.28125" style="0" customWidth="1"/>
    <col min="6" max="6" width="9.8515625" style="0" customWidth="1"/>
    <col min="7" max="7" width="14.57421875" style="0" customWidth="1"/>
  </cols>
  <sheetData>
    <row r="1" spans="1:7" ht="19.5" customHeight="1">
      <c r="A1" s="146" t="s">
        <v>36</v>
      </c>
      <c r="B1" s="146"/>
      <c r="C1" s="146"/>
      <c r="D1" s="146"/>
      <c r="E1" s="146"/>
      <c r="F1" s="146"/>
      <c r="G1" s="146"/>
    </row>
    <row r="2" spans="1:7" ht="13.5" customHeight="1">
      <c r="A2" s="147"/>
      <c r="B2" s="147"/>
      <c r="C2" s="147"/>
      <c r="D2" s="147"/>
      <c r="E2" s="147"/>
      <c r="F2" s="147"/>
      <c r="G2" s="147"/>
    </row>
    <row r="3" spans="1:7" ht="18">
      <c r="A3" s="3" t="s">
        <v>37</v>
      </c>
      <c r="B3" s="2"/>
      <c r="C3" s="2"/>
      <c r="D3" s="76"/>
      <c r="E3" s="2"/>
      <c r="F3" s="2"/>
      <c r="G3" s="2"/>
    </row>
    <row r="4" spans="1:7" ht="18">
      <c r="A4" s="3" t="s">
        <v>101</v>
      </c>
      <c r="B4" s="2"/>
      <c r="C4" s="2"/>
      <c r="D4" s="76"/>
      <c r="E4" s="2"/>
      <c r="F4" s="2"/>
      <c r="G4" s="2"/>
    </row>
    <row r="5" spans="1:7" ht="13.5" customHeight="1">
      <c r="A5" s="2"/>
      <c r="B5" s="2"/>
      <c r="C5" s="2"/>
      <c r="D5" s="76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77" t="s">
        <v>3</v>
      </c>
      <c r="E6" s="7" t="s">
        <v>2</v>
      </c>
      <c r="F6" s="4" t="s">
        <v>23</v>
      </c>
      <c r="G6" s="8" t="s">
        <v>24</v>
      </c>
    </row>
    <row r="7" spans="1:7" ht="24.75" customHeight="1">
      <c r="A7" s="9">
        <v>1</v>
      </c>
      <c r="B7" s="10" t="s">
        <v>4</v>
      </c>
      <c r="C7" s="10"/>
      <c r="D7" s="11">
        <v>3534</v>
      </c>
      <c r="E7" s="11">
        <v>3474</v>
      </c>
      <c r="F7" s="25">
        <f aca="true" t="shared" si="0" ref="F7:F30">D7/E7*100</f>
        <v>101.72711571675302</v>
      </c>
      <c r="G7" s="10"/>
    </row>
    <row r="8" spans="1:7" ht="24.75" customHeight="1">
      <c r="A8" s="9">
        <v>2</v>
      </c>
      <c r="B8" s="10" t="s">
        <v>5</v>
      </c>
      <c r="C8" s="10"/>
      <c r="D8" s="11">
        <v>533</v>
      </c>
      <c r="E8" s="11">
        <v>749</v>
      </c>
      <c r="F8" s="25">
        <f t="shared" si="0"/>
        <v>71.16154873164218</v>
      </c>
      <c r="G8" s="10"/>
    </row>
    <row r="9" spans="1:7" ht="24.75" customHeight="1">
      <c r="A9" s="19">
        <v>3</v>
      </c>
      <c r="B9" s="143" t="s">
        <v>33</v>
      </c>
      <c r="C9" s="144"/>
      <c r="D9" s="11">
        <v>3417</v>
      </c>
      <c r="E9" s="11">
        <v>3440</v>
      </c>
      <c r="F9" s="25" t="s">
        <v>104</v>
      </c>
      <c r="G9" s="10"/>
    </row>
    <row r="10" spans="1:7" ht="24.75" customHeight="1">
      <c r="A10" s="9">
        <v>4</v>
      </c>
      <c r="B10" s="10" t="s">
        <v>6</v>
      </c>
      <c r="C10" s="10"/>
      <c r="D10" s="11">
        <v>3382</v>
      </c>
      <c r="E10" s="11">
        <v>3440</v>
      </c>
      <c r="F10" s="25" t="s">
        <v>105</v>
      </c>
      <c r="G10" s="10"/>
    </row>
    <row r="11" spans="1:7" ht="24.75" customHeight="1">
      <c r="A11" s="9">
        <v>5</v>
      </c>
      <c r="B11" s="10" t="s">
        <v>7</v>
      </c>
      <c r="C11" s="10"/>
      <c r="D11" s="11">
        <v>497</v>
      </c>
      <c r="E11" s="11">
        <v>511</v>
      </c>
      <c r="F11" s="25" t="s">
        <v>106</v>
      </c>
      <c r="G11" s="10"/>
    </row>
    <row r="12" spans="1:7" ht="24.75" customHeight="1">
      <c r="A12" s="9">
        <v>6</v>
      </c>
      <c r="B12" s="10" t="s">
        <v>8</v>
      </c>
      <c r="C12" s="10"/>
      <c r="D12" s="11">
        <v>3284</v>
      </c>
      <c r="E12" s="14">
        <v>3406</v>
      </c>
      <c r="F12" s="25" t="s">
        <v>107</v>
      </c>
      <c r="G12" s="10"/>
    </row>
    <row r="13" spans="1:7" ht="24.75" customHeight="1">
      <c r="A13" s="9">
        <v>7</v>
      </c>
      <c r="B13" s="10" t="s">
        <v>9</v>
      </c>
      <c r="C13" s="10"/>
      <c r="D13" s="11">
        <v>45</v>
      </c>
      <c r="E13" s="11">
        <v>46</v>
      </c>
      <c r="F13" s="25">
        <f>D13/E13*100</f>
        <v>97.82608695652173</v>
      </c>
      <c r="G13" s="10"/>
    </row>
    <row r="14" spans="1:7" ht="24.75" customHeight="1">
      <c r="A14" s="9">
        <v>8</v>
      </c>
      <c r="B14" s="10" t="s">
        <v>10</v>
      </c>
      <c r="C14" s="10"/>
      <c r="D14" s="11">
        <v>10354</v>
      </c>
      <c r="E14" s="11">
        <v>13743</v>
      </c>
      <c r="F14" s="25" t="s">
        <v>108</v>
      </c>
      <c r="G14" s="10"/>
    </row>
    <row r="15" spans="1:7" ht="24.75" customHeight="1">
      <c r="A15" s="9">
        <v>9</v>
      </c>
      <c r="B15" s="10" t="s">
        <v>11</v>
      </c>
      <c r="C15" s="10"/>
      <c r="D15" s="11">
        <v>110</v>
      </c>
      <c r="E15" s="11">
        <v>110</v>
      </c>
      <c r="F15" s="25">
        <f t="shared" si="0"/>
        <v>100</v>
      </c>
      <c r="G15" s="10"/>
    </row>
    <row r="16" spans="1:7" ht="24.75" customHeight="1">
      <c r="A16" s="9">
        <v>10</v>
      </c>
      <c r="B16" s="10" t="s">
        <v>12</v>
      </c>
      <c r="C16" s="10"/>
      <c r="D16" s="11">
        <v>4</v>
      </c>
      <c r="E16" s="11">
        <v>4</v>
      </c>
      <c r="F16" s="25">
        <f t="shared" si="0"/>
        <v>100</v>
      </c>
      <c r="G16" s="10"/>
    </row>
    <row r="17" spans="1:7" ht="24.75" customHeight="1">
      <c r="A17" s="9">
        <v>11</v>
      </c>
      <c r="B17" s="10" t="s">
        <v>13</v>
      </c>
      <c r="C17" s="10"/>
      <c r="D17" s="11">
        <v>4793</v>
      </c>
      <c r="E17" s="11">
        <v>4876</v>
      </c>
      <c r="F17" s="25">
        <f t="shared" si="0"/>
        <v>98.29778506972929</v>
      </c>
      <c r="G17" s="10"/>
    </row>
    <row r="18" spans="1:7" ht="24.75" customHeight="1">
      <c r="A18" s="9">
        <v>12</v>
      </c>
      <c r="B18" s="10" t="s">
        <v>14</v>
      </c>
      <c r="C18" s="10"/>
      <c r="D18" s="11">
        <v>32328</v>
      </c>
      <c r="E18" s="11">
        <v>44591</v>
      </c>
      <c r="F18" s="25">
        <f>D18/E18*100</f>
        <v>72.49893476262027</v>
      </c>
      <c r="G18" s="10"/>
    </row>
    <row r="19" spans="1:7" ht="24.75" customHeight="1">
      <c r="A19" s="9">
        <v>13</v>
      </c>
      <c r="B19" s="10" t="s">
        <v>15</v>
      </c>
      <c r="C19" s="10"/>
      <c r="D19" s="120"/>
      <c r="E19" s="120"/>
      <c r="F19" s="139"/>
      <c r="G19" s="129"/>
    </row>
    <row r="20" spans="1:7" ht="24.75" customHeight="1">
      <c r="A20" s="9"/>
      <c r="B20" s="13" t="s">
        <v>16</v>
      </c>
      <c r="C20" s="12" t="s">
        <v>25</v>
      </c>
      <c r="D20" s="11">
        <v>2</v>
      </c>
      <c r="E20" s="14">
        <v>2</v>
      </c>
      <c r="F20" s="25">
        <f>D20/E20*2</f>
        <v>2</v>
      </c>
      <c r="G20" s="10"/>
    </row>
    <row r="21" spans="1:7" ht="24.75" customHeight="1">
      <c r="A21" s="9"/>
      <c r="B21" s="13" t="s">
        <v>17</v>
      </c>
      <c r="C21" s="12" t="s">
        <v>26</v>
      </c>
      <c r="D21" s="11">
        <v>549</v>
      </c>
      <c r="E21" s="11">
        <v>1029</v>
      </c>
      <c r="F21" s="25">
        <f t="shared" si="0"/>
        <v>53.352769679300295</v>
      </c>
      <c r="G21" s="10"/>
    </row>
    <row r="22" spans="1:7" ht="24.75" customHeight="1">
      <c r="A22" s="9"/>
      <c r="B22" s="13" t="s">
        <v>18</v>
      </c>
      <c r="C22" s="12" t="s">
        <v>27</v>
      </c>
      <c r="D22" s="11">
        <v>282</v>
      </c>
      <c r="E22" s="11">
        <v>283</v>
      </c>
      <c r="F22" s="25">
        <f t="shared" si="0"/>
        <v>99.64664310954063</v>
      </c>
      <c r="G22" s="10"/>
    </row>
    <row r="23" spans="1:7" ht="24.75" customHeight="1">
      <c r="A23" s="9"/>
      <c r="B23" s="13" t="s">
        <v>19</v>
      </c>
      <c r="C23" s="12" t="s">
        <v>28</v>
      </c>
      <c r="D23" s="11">
        <v>637</v>
      </c>
      <c r="E23" s="11">
        <v>637</v>
      </c>
      <c r="F23" s="25">
        <f t="shared" si="0"/>
        <v>100</v>
      </c>
      <c r="G23" s="10"/>
    </row>
    <row r="24" spans="1:7" ht="24.75" customHeight="1">
      <c r="A24" s="9"/>
      <c r="B24" s="13" t="s">
        <v>20</v>
      </c>
      <c r="C24" s="12" t="s">
        <v>29</v>
      </c>
      <c r="D24" s="11">
        <v>11657</v>
      </c>
      <c r="E24" s="11">
        <v>11207</v>
      </c>
      <c r="F24" s="25">
        <f t="shared" si="0"/>
        <v>104.015347550638</v>
      </c>
      <c r="G24" s="10"/>
    </row>
    <row r="25" spans="1:7" ht="24.75" customHeight="1">
      <c r="A25" s="9">
        <v>14</v>
      </c>
      <c r="B25" s="15" t="s">
        <v>30</v>
      </c>
      <c r="C25" s="10"/>
      <c r="D25" s="11">
        <v>72394</v>
      </c>
      <c r="E25" s="11">
        <v>74139</v>
      </c>
      <c r="F25" s="25">
        <f>D25/E25*100</f>
        <v>97.64631300664968</v>
      </c>
      <c r="G25" s="10"/>
    </row>
    <row r="26" spans="1:7" ht="24.75" customHeight="1">
      <c r="A26" s="16"/>
      <c r="B26" s="17" t="s">
        <v>32</v>
      </c>
      <c r="C26" s="18" t="s">
        <v>31</v>
      </c>
      <c r="D26" s="120"/>
      <c r="E26" s="120"/>
      <c r="F26" s="139"/>
      <c r="G26" s="129"/>
    </row>
    <row r="27" spans="1:7" ht="24.75" customHeight="1">
      <c r="A27" s="9">
        <v>15</v>
      </c>
      <c r="B27" s="10" t="s">
        <v>21</v>
      </c>
      <c r="C27" s="10"/>
      <c r="D27" s="11">
        <v>7201</v>
      </c>
      <c r="E27" s="11">
        <v>1112</v>
      </c>
      <c r="F27" s="25">
        <f t="shared" si="0"/>
        <v>647.5719424460432</v>
      </c>
      <c r="G27" s="10"/>
    </row>
    <row r="28" spans="1:7" ht="24.75" customHeight="1">
      <c r="A28" s="19">
        <v>16</v>
      </c>
      <c r="B28" s="148" t="s">
        <v>35</v>
      </c>
      <c r="C28" s="149"/>
      <c r="D28" s="11">
        <v>7</v>
      </c>
      <c r="E28" s="11">
        <v>14</v>
      </c>
      <c r="F28" s="25">
        <f t="shared" si="0"/>
        <v>50</v>
      </c>
      <c r="G28" s="10"/>
    </row>
    <row r="29" spans="1:7" ht="24.75" customHeight="1">
      <c r="A29" s="19">
        <v>17</v>
      </c>
      <c r="B29" s="143" t="s">
        <v>34</v>
      </c>
      <c r="C29" s="144"/>
      <c r="D29" s="11">
        <v>1</v>
      </c>
      <c r="E29" s="11">
        <v>1</v>
      </c>
      <c r="F29" s="25">
        <f t="shared" si="0"/>
        <v>100</v>
      </c>
      <c r="G29" s="10"/>
    </row>
    <row r="30" spans="1:7" ht="24.75" customHeight="1">
      <c r="A30" s="9">
        <v>18</v>
      </c>
      <c r="B30" s="10" t="s">
        <v>22</v>
      </c>
      <c r="C30" s="10"/>
      <c r="D30" s="11">
        <v>41</v>
      </c>
      <c r="E30" s="11">
        <v>46</v>
      </c>
      <c r="F30" s="25">
        <f t="shared" si="0"/>
        <v>89.13043478260869</v>
      </c>
      <c r="G30" s="10"/>
    </row>
    <row r="31" ht="24.75" customHeight="1"/>
    <row r="32" spans="5:8" ht="24.75" customHeight="1">
      <c r="E32" s="145" t="s">
        <v>102</v>
      </c>
      <c r="F32" s="145"/>
      <c r="G32" s="145"/>
      <c r="H32" s="22"/>
    </row>
    <row r="33" spans="5:8" ht="24.75" customHeight="1">
      <c r="E33" s="150" t="s">
        <v>40</v>
      </c>
      <c r="F33" s="150"/>
      <c r="G33" s="150"/>
      <c r="H33" s="22"/>
    </row>
    <row r="34" spans="5:8" ht="24.75" customHeight="1">
      <c r="E34" s="150" t="s">
        <v>41</v>
      </c>
      <c r="F34" s="150"/>
      <c r="G34" s="150"/>
      <c r="H34" s="22"/>
    </row>
    <row r="35" spans="5:7" ht="24.75" customHeight="1">
      <c r="E35" s="1"/>
      <c r="F35" s="1"/>
      <c r="G35" s="1"/>
    </row>
    <row r="36" spans="5:7" ht="24.75" customHeight="1">
      <c r="E36" s="1"/>
      <c r="F36" s="1"/>
      <c r="G36" s="1"/>
    </row>
    <row r="37" ht="24.75" customHeight="1"/>
    <row r="38" spans="5:8" ht="24.75" customHeight="1">
      <c r="E38" s="141" t="s">
        <v>42</v>
      </c>
      <c r="F38" s="141"/>
      <c r="G38" s="141"/>
      <c r="H38" s="23"/>
    </row>
    <row r="39" spans="5:8" ht="24.75" customHeight="1">
      <c r="E39" s="142" t="s">
        <v>43</v>
      </c>
      <c r="F39" s="142"/>
      <c r="G39" s="142"/>
      <c r="H39" s="24"/>
    </row>
    <row r="40" ht="15" customHeight="1"/>
  </sheetData>
  <sheetProtection/>
  <mergeCells count="10">
    <mergeCell ref="E38:G38"/>
    <mergeCell ref="E39:G39"/>
    <mergeCell ref="B29:C29"/>
    <mergeCell ref="E32:G32"/>
    <mergeCell ref="A1:G1"/>
    <mergeCell ref="A2:G2"/>
    <mergeCell ref="B9:C9"/>
    <mergeCell ref="B28:C28"/>
    <mergeCell ref="E33:G33"/>
    <mergeCell ref="E34:G34"/>
  </mergeCells>
  <printOptions horizontalCentered="1"/>
  <pageMargins left="0.27" right="0.37" top="0.7086614173228347" bottom="0.5118110236220472" header="0.5118110236220472" footer="0.5118110236220472"/>
  <pageSetup fitToHeight="0" fitToWidth="1"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39"/>
  <sheetViews>
    <sheetView view="pageBreakPreview" zoomScaleSheetLayoutView="100" zoomScalePageLayoutView="0" workbookViewId="0" topLeftCell="A24">
      <selection activeCell="E21" sqref="E21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146" t="s">
        <v>36</v>
      </c>
      <c r="B1" s="146"/>
      <c r="C1" s="146"/>
      <c r="D1" s="146"/>
      <c r="E1" s="146"/>
      <c r="F1" s="146"/>
      <c r="G1" s="146"/>
    </row>
    <row r="2" spans="1:7" ht="13.5" customHeight="1">
      <c r="A2" s="147"/>
      <c r="B2" s="147"/>
      <c r="C2" s="147"/>
      <c r="D2" s="147"/>
      <c r="E2" s="147"/>
      <c r="F2" s="147"/>
      <c r="G2" s="147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1:7" ht="18">
      <c r="A4" s="3" t="s">
        <v>45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24.75" customHeight="1">
      <c r="A7" s="9">
        <v>1</v>
      </c>
      <c r="B7" s="10" t="s">
        <v>4</v>
      </c>
      <c r="C7" s="10"/>
      <c r="D7" s="21">
        <f>'TRI I,II,III,IV 2010 absolute'!I7</f>
        <v>45.342941019482254</v>
      </c>
      <c r="E7" s="11">
        <v>86</v>
      </c>
      <c r="F7" s="25">
        <f>D7/E7*100</f>
        <v>52.72435002265379</v>
      </c>
      <c r="G7" s="10"/>
    </row>
    <row r="8" spans="1:7" ht="24.75" customHeight="1">
      <c r="A8" s="9">
        <v>2</v>
      </c>
      <c r="B8" s="10" t="s">
        <v>5</v>
      </c>
      <c r="C8" s="10"/>
      <c r="D8" s="21">
        <f>'TRI I,II,III,IV 2010 absolute'!I8</f>
        <v>17.489986648865152</v>
      </c>
      <c r="E8" s="11">
        <v>80</v>
      </c>
      <c r="F8" s="25">
        <f aca="true" t="shared" si="0" ref="F8:F30">D8/E8*100</f>
        <v>21.86248331108144</v>
      </c>
      <c r="G8" s="10"/>
    </row>
    <row r="9" spans="1:7" ht="24.75" customHeight="1">
      <c r="A9" s="19">
        <v>3</v>
      </c>
      <c r="B9" s="143" t="s">
        <v>33</v>
      </c>
      <c r="C9" s="144"/>
      <c r="D9" s="21">
        <f>'TRI I,II,III,IV 2010 absolute'!I9</f>
        <v>52.122093023255815</v>
      </c>
      <c r="E9" s="11">
        <v>91</v>
      </c>
      <c r="F9" s="25">
        <f t="shared" si="0"/>
        <v>57.27702530028112</v>
      </c>
      <c r="G9" s="10"/>
    </row>
    <row r="10" spans="1:7" ht="24.75" customHeight="1">
      <c r="A10" s="9">
        <v>4</v>
      </c>
      <c r="B10" s="10" t="s">
        <v>6</v>
      </c>
      <c r="C10" s="10"/>
      <c r="D10" s="21">
        <f>'TRI I,II,III,IV 2010 absolute'!I10</f>
        <v>50.37790697674419</v>
      </c>
      <c r="E10" s="11">
        <v>90</v>
      </c>
      <c r="F10" s="25">
        <f>D10/E10*100</f>
        <v>55.975452196382435</v>
      </c>
      <c r="G10" s="10"/>
    </row>
    <row r="11" spans="1:7" ht="24.75" customHeight="1">
      <c r="A11" s="9">
        <v>5</v>
      </c>
      <c r="B11" s="10" t="s">
        <v>7</v>
      </c>
      <c r="C11" s="10"/>
      <c r="D11" s="21">
        <f>'TRI I,II,III,IV 2010 absolute'!I11</f>
        <v>54.99021526418787</v>
      </c>
      <c r="E11" s="11">
        <v>80</v>
      </c>
      <c r="F11" s="25">
        <f>D11/E11*100</f>
        <v>68.73776908023484</v>
      </c>
      <c r="G11" s="10"/>
    </row>
    <row r="12" spans="1:7" ht="24.75" customHeight="1">
      <c r="A12" s="9">
        <v>6</v>
      </c>
      <c r="B12" s="10" t="s">
        <v>8</v>
      </c>
      <c r="C12" s="10"/>
      <c r="D12" s="21">
        <f>'TRI I,II,III,IV 2010 absolute'!I12</f>
        <v>52.37815619495009</v>
      </c>
      <c r="E12" s="14">
        <v>75</v>
      </c>
      <c r="F12" s="25">
        <f>D12/E12*100</f>
        <v>69.83754159326678</v>
      </c>
      <c r="G12" s="10"/>
    </row>
    <row r="13" spans="1:7" ht="24.75" customHeight="1">
      <c r="A13" s="9">
        <v>7</v>
      </c>
      <c r="B13" s="10" t="s">
        <v>9</v>
      </c>
      <c r="C13" s="10"/>
      <c r="D13" s="21">
        <f>'TRI I,II,III,IV 2010 absolute'!I13</f>
        <v>73.91304347826086</v>
      </c>
      <c r="E13" s="11">
        <v>95</v>
      </c>
      <c r="F13" s="25">
        <f>D13/E13*100</f>
        <v>77.80320366132723</v>
      </c>
      <c r="G13" s="10"/>
    </row>
    <row r="14" spans="1:7" ht="24.75" customHeight="1">
      <c r="A14" s="9">
        <v>8</v>
      </c>
      <c r="B14" s="10" t="s">
        <v>10</v>
      </c>
      <c r="C14" s="10"/>
      <c r="D14" s="21">
        <f>'TRI I,II,III,IV 2010 absolute'!I14</f>
        <v>36.72415047660627</v>
      </c>
      <c r="E14" s="11">
        <v>75</v>
      </c>
      <c r="F14" s="25">
        <f>D14/E14*100</f>
        <v>48.96553396880836</v>
      </c>
      <c r="G14" s="10"/>
    </row>
    <row r="15" spans="1:7" ht="24.75" customHeight="1">
      <c r="A15" s="9">
        <v>9</v>
      </c>
      <c r="B15" s="10" t="s">
        <v>11</v>
      </c>
      <c r="C15" s="10"/>
      <c r="D15" s="21" t="e">
        <f>'TRI I,II,III,IV 2010 absolute'!I15</f>
        <v>#DIV/0!</v>
      </c>
      <c r="E15" s="11">
        <v>100</v>
      </c>
      <c r="F15" s="25" t="e">
        <f t="shared" si="0"/>
        <v>#DIV/0!</v>
      </c>
      <c r="G15" s="10"/>
    </row>
    <row r="16" spans="1:7" ht="24.75" customHeight="1">
      <c r="A16" s="9">
        <v>10</v>
      </c>
      <c r="B16" s="10" t="s">
        <v>12</v>
      </c>
      <c r="C16" s="10"/>
      <c r="D16" s="21">
        <f>'TRI I,II,III,IV 2010 absolute'!I16</f>
        <v>100</v>
      </c>
      <c r="E16" s="11">
        <v>100</v>
      </c>
      <c r="F16" s="25">
        <f t="shared" si="0"/>
        <v>100</v>
      </c>
      <c r="G16" s="10"/>
    </row>
    <row r="17" spans="1:7" ht="24.75" customHeight="1">
      <c r="A17" s="9">
        <v>11</v>
      </c>
      <c r="B17" s="10" t="s">
        <v>13</v>
      </c>
      <c r="C17" s="10"/>
      <c r="D17" s="21" t="e">
        <f>'TRI I,II,III,IV 2010 absolute'!I17</f>
        <v>#DIV/0!</v>
      </c>
      <c r="E17" s="11">
        <v>100</v>
      </c>
      <c r="F17" s="25" t="e">
        <f t="shared" si="0"/>
        <v>#DIV/0!</v>
      </c>
      <c r="G17" s="10"/>
    </row>
    <row r="18" spans="1:7" ht="24.75" customHeight="1">
      <c r="A18" s="9">
        <v>12</v>
      </c>
      <c r="B18" s="10" t="s">
        <v>14</v>
      </c>
      <c r="C18" s="10"/>
      <c r="D18" s="21">
        <f>'TRI I,II,III,IV 2010 absolute'!I18</f>
        <v>42.47942409903344</v>
      </c>
      <c r="E18" s="11">
        <v>68</v>
      </c>
      <c r="F18" s="25">
        <f>D18/E18*100</f>
        <v>62.469741322108</v>
      </c>
      <c r="G18" s="10"/>
    </row>
    <row r="19" spans="1:7" ht="24.75" customHeight="1">
      <c r="A19" s="9">
        <v>13</v>
      </c>
      <c r="B19" s="10" t="s">
        <v>15</v>
      </c>
      <c r="C19" s="10"/>
      <c r="D19" s="120"/>
      <c r="E19" s="120"/>
      <c r="F19" s="120"/>
      <c r="G19" s="129"/>
    </row>
    <row r="20" spans="1:7" ht="24.75" customHeight="1">
      <c r="A20" s="9"/>
      <c r="B20" s="13" t="s">
        <v>16</v>
      </c>
      <c r="C20" s="12" t="s">
        <v>25</v>
      </c>
      <c r="D20" s="21">
        <f>'TRI I,II,III,IV 2010 absolute'!I20</f>
        <v>0</v>
      </c>
      <c r="E20" s="14">
        <v>2</v>
      </c>
      <c r="F20" s="25">
        <f>D20/E20*2</f>
        <v>0</v>
      </c>
      <c r="G20" s="10"/>
    </row>
    <row r="21" spans="1:7" ht="24.75" customHeight="1">
      <c r="A21" s="9"/>
      <c r="B21" s="13" t="s">
        <v>17</v>
      </c>
      <c r="C21" s="12" t="s">
        <v>26</v>
      </c>
      <c r="D21" s="21">
        <f>'TRI I,II,III,IV 2010 absolute'!I21</f>
        <v>31.486880466472307</v>
      </c>
      <c r="E21" s="11">
        <v>90</v>
      </c>
      <c r="F21" s="25">
        <f t="shared" si="0"/>
        <v>34.98542274052478</v>
      </c>
      <c r="G21" s="10"/>
    </row>
    <row r="22" spans="1:7" ht="24.75" customHeight="1">
      <c r="A22" s="9"/>
      <c r="B22" s="13" t="s">
        <v>18</v>
      </c>
      <c r="C22" s="12" t="s">
        <v>27</v>
      </c>
      <c r="D22" s="21">
        <f>'TRI I,II,III,IV 2010 absolute'!I22</f>
        <v>51.590106007067135</v>
      </c>
      <c r="E22" s="11">
        <v>80</v>
      </c>
      <c r="F22" s="25">
        <f t="shared" si="0"/>
        <v>64.48763250883391</v>
      </c>
      <c r="G22" s="10"/>
    </row>
    <row r="23" spans="1:7" ht="24.75" customHeight="1">
      <c r="A23" s="9"/>
      <c r="B23" s="13" t="s">
        <v>19</v>
      </c>
      <c r="C23" s="12" t="s">
        <v>28</v>
      </c>
      <c r="D23" s="21">
        <f>'TRI I,II,III,IV 2010 absolute'!I23</f>
        <v>100</v>
      </c>
      <c r="E23" s="11">
        <v>100</v>
      </c>
      <c r="F23" s="25">
        <f t="shared" si="0"/>
        <v>100</v>
      </c>
      <c r="G23" s="10"/>
    </row>
    <row r="24" spans="1:7" ht="24.75" customHeight="1">
      <c r="A24" s="9"/>
      <c r="B24" s="13" t="s">
        <v>20</v>
      </c>
      <c r="C24" s="12" t="s">
        <v>29</v>
      </c>
      <c r="D24" s="21">
        <f>'TRI I,II,III,IV 2010 absolute'!I24</f>
        <v>59.99821540108861</v>
      </c>
      <c r="E24" s="11">
        <v>85</v>
      </c>
      <c r="F24" s="25">
        <f t="shared" si="0"/>
        <v>70.5861357659866</v>
      </c>
      <c r="G24" s="10"/>
    </row>
    <row r="25" spans="1:7" ht="24.75" customHeight="1">
      <c r="A25" s="9">
        <v>14</v>
      </c>
      <c r="B25" s="15" t="s">
        <v>30</v>
      </c>
      <c r="C25" s="10"/>
      <c r="D25" s="21">
        <f>'TRI I,II,III,IV 2010 absolute'!I25</f>
        <v>45.020839234411035</v>
      </c>
      <c r="E25" s="118">
        <v>90</v>
      </c>
      <c r="F25" s="25">
        <f t="shared" si="0"/>
        <v>50.02315470490115</v>
      </c>
      <c r="G25" s="10"/>
    </row>
    <row r="26" spans="1:7" ht="24.75" customHeight="1">
      <c r="A26" s="16"/>
      <c r="B26" s="17" t="s">
        <v>32</v>
      </c>
      <c r="C26" s="18" t="s">
        <v>31</v>
      </c>
      <c r="D26" s="127"/>
      <c r="E26" s="120"/>
      <c r="F26" s="130"/>
      <c r="G26" s="129"/>
    </row>
    <row r="27" spans="1:7" ht="24.75" customHeight="1">
      <c r="A27" s="9">
        <v>15</v>
      </c>
      <c r="B27" s="10" t="s">
        <v>21</v>
      </c>
      <c r="C27" s="10"/>
      <c r="D27" s="21">
        <f>'TRI I,II,III,IV 2010 absolute'!I27</f>
        <v>356.47482014388487</v>
      </c>
      <c r="E27" s="11">
        <v>100</v>
      </c>
      <c r="F27" s="25">
        <f t="shared" si="0"/>
        <v>356.47482014388487</v>
      </c>
      <c r="G27" s="10"/>
    </row>
    <row r="28" spans="1:7" ht="24.75" customHeight="1">
      <c r="A28" s="19">
        <v>16</v>
      </c>
      <c r="B28" s="148" t="s">
        <v>35</v>
      </c>
      <c r="C28" s="149"/>
      <c r="D28" s="21">
        <f>'TRI I,II,III,IV 2010 absolute'!I28</f>
        <v>50</v>
      </c>
      <c r="E28" s="11">
        <v>80</v>
      </c>
      <c r="F28" s="25">
        <f t="shared" si="0"/>
        <v>62.5</v>
      </c>
      <c r="G28" s="10"/>
    </row>
    <row r="29" spans="1:7" ht="24.75" customHeight="1">
      <c r="A29" s="19">
        <v>17</v>
      </c>
      <c r="B29" s="143" t="s">
        <v>34</v>
      </c>
      <c r="C29" s="144"/>
      <c r="D29" s="21" t="e">
        <f>'TRI I,II,III,IV 2010 absolute'!I29</f>
        <v>#DIV/0!</v>
      </c>
      <c r="E29" s="11">
        <v>85</v>
      </c>
      <c r="F29" s="25" t="e">
        <f t="shared" si="0"/>
        <v>#DIV/0!</v>
      </c>
      <c r="G29" s="10"/>
    </row>
    <row r="30" spans="1:7" ht="24.75" customHeight="1">
      <c r="A30" s="9">
        <v>18</v>
      </c>
      <c r="B30" s="10" t="s">
        <v>22</v>
      </c>
      <c r="C30" s="10"/>
      <c r="D30" s="21">
        <f>'TRI I,II,III,IV 2010 absolute'!I30</f>
        <v>69.56521739130434</v>
      </c>
      <c r="E30" s="11">
        <v>30</v>
      </c>
      <c r="F30" s="25">
        <f t="shared" si="0"/>
        <v>231.8840579710145</v>
      </c>
      <c r="G30" s="10"/>
    </row>
    <row r="31" ht="24.75" customHeight="1"/>
    <row r="32" spans="5:8" ht="24.75" customHeight="1">
      <c r="E32" s="145" t="s">
        <v>48</v>
      </c>
      <c r="F32" s="145"/>
      <c r="G32" s="145"/>
      <c r="H32" s="22"/>
    </row>
    <row r="33" spans="5:8" ht="24.75" customHeight="1">
      <c r="E33" s="150" t="s">
        <v>40</v>
      </c>
      <c r="F33" s="150"/>
      <c r="G33" s="150"/>
      <c r="H33" s="22"/>
    </row>
    <row r="34" spans="5:8" ht="24.75" customHeight="1">
      <c r="E34" s="150" t="s">
        <v>41</v>
      </c>
      <c r="F34" s="150"/>
      <c r="G34" s="150"/>
      <c r="H34" s="22"/>
    </row>
    <row r="35" spans="5:7" ht="24.75" customHeight="1">
      <c r="E35" s="1"/>
      <c r="F35" s="1"/>
      <c r="G35" s="1"/>
    </row>
    <row r="36" spans="5:7" ht="24.75" customHeight="1">
      <c r="E36" s="1"/>
      <c r="F36" s="1"/>
      <c r="G36" s="1"/>
    </row>
    <row r="37" ht="24.75" customHeight="1"/>
    <row r="38" spans="5:8" ht="18" customHeight="1">
      <c r="E38" s="141" t="s">
        <v>42</v>
      </c>
      <c r="F38" s="141"/>
      <c r="G38" s="141"/>
      <c r="H38" s="23"/>
    </row>
    <row r="39" spans="5:8" ht="16.5" customHeight="1">
      <c r="E39" s="142" t="s">
        <v>43</v>
      </c>
      <c r="F39" s="142"/>
      <c r="G39" s="142"/>
      <c r="H39" s="24"/>
    </row>
    <row r="40" ht="15" customHeight="1"/>
  </sheetData>
  <sheetProtection/>
  <mergeCells count="10">
    <mergeCell ref="E38:G38"/>
    <mergeCell ref="E39:G39"/>
    <mergeCell ref="B29:C29"/>
    <mergeCell ref="E32:G32"/>
    <mergeCell ref="A1:G1"/>
    <mergeCell ref="A2:G2"/>
    <mergeCell ref="B9:C9"/>
    <mergeCell ref="B28:C28"/>
    <mergeCell ref="E33:G33"/>
    <mergeCell ref="E34:G34"/>
  </mergeCells>
  <printOptions horizontalCentered="1"/>
  <pageMargins left="0.27" right="0.37" top="0.7086614173228347" bottom="0.5118110236220472" header="0.5118110236220472" footer="0.5118110236220472"/>
  <pageSetup fitToHeight="1" fitToWidth="1" horizontalDpi="300" verticalDpi="3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39"/>
  <sheetViews>
    <sheetView view="pageBreakPreview" zoomScaleSheetLayoutView="100" zoomScalePageLayoutView="0" workbookViewId="0" topLeftCell="A10">
      <selection activeCell="E21" sqref="E21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146" t="s">
        <v>36</v>
      </c>
      <c r="B1" s="146"/>
      <c r="C1" s="146"/>
      <c r="D1" s="146"/>
      <c r="E1" s="146"/>
      <c r="F1" s="146"/>
      <c r="G1" s="146"/>
    </row>
    <row r="2" spans="1:7" ht="13.5" customHeight="1">
      <c r="A2" s="147"/>
      <c r="B2" s="147"/>
      <c r="C2" s="147"/>
      <c r="D2" s="147"/>
      <c r="E2" s="147"/>
      <c r="F2" s="147"/>
      <c r="G2" s="147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1:7" ht="18">
      <c r="A4" s="3" t="s">
        <v>44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24.75" customHeight="1">
      <c r="A7" s="9">
        <v>1</v>
      </c>
      <c r="B7" s="10" t="s">
        <v>4</v>
      </c>
      <c r="C7" s="10"/>
      <c r="D7" s="21" t="str">
        <f>'SPM TH. 2010 Tribln I'!E11</f>
        <v>22,50</v>
      </c>
      <c r="E7" s="11">
        <v>86</v>
      </c>
      <c r="F7" s="20" t="e">
        <f aca="true" t="shared" si="0" ref="F7:F18">D7/E7*100</f>
        <v>#VALUE!</v>
      </c>
      <c r="G7" s="10"/>
    </row>
    <row r="8" spans="1:7" ht="24.75" customHeight="1">
      <c r="A8" s="9">
        <v>2</v>
      </c>
      <c r="B8" s="10" t="s">
        <v>5</v>
      </c>
      <c r="C8" s="10"/>
      <c r="D8" s="21">
        <f>'SPM TH. 2010 Tribln I'!E12</f>
        <v>6.408544726301736</v>
      </c>
      <c r="E8" s="11">
        <v>80</v>
      </c>
      <c r="F8" s="20">
        <f t="shared" si="0"/>
        <v>8.01068090787717</v>
      </c>
      <c r="G8" s="10"/>
    </row>
    <row r="9" spans="1:7" ht="24.75" customHeight="1">
      <c r="A9" s="19">
        <v>3</v>
      </c>
      <c r="B9" s="143" t="s">
        <v>33</v>
      </c>
      <c r="C9" s="144"/>
      <c r="D9" s="21">
        <f>'SPM TH. 2010 Tribln I'!E14</f>
        <v>24.941860465116278</v>
      </c>
      <c r="E9" s="11">
        <v>91</v>
      </c>
      <c r="F9" s="20">
        <f t="shared" si="0"/>
        <v>27.40863787375415</v>
      </c>
      <c r="G9" s="10"/>
    </row>
    <row r="10" spans="1:7" ht="24.75" customHeight="1">
      <c r="A10" s="9">
        <v>4</v>
      </c>
      <c r="B10" s="10" t="s">
        <v>6</v>
      </c>
      <c r="C10" s="10"/>
      <c r="D10" s="21">
        <f>'SPM TH. 2010 Tribln I'!E15</f>
        <v>22.848837209302324</v>
      </c>
      <c r="E10" s="11">
        <v>90</v>
      </c>
      <c r="F10" s="20">
        <f t="shared" si="0"/>
        <v>25.387596899224807</v>
      </c>
      <c r="G10" s="10"/>
    </row>
    <row r="11" spans="1:7" ht="24.75" customHeight="1">
      <c r="A11" s="9">
        <v>5</v>
      </c>
      <c r="B11" s="10" t="s">
        <v>7</v>
      </c>
      <c r="C11" s="10"/>
      <c r="D11" s="21">
        <f>'SPM TH. 2010 Tribln I'!E16</f>
        <v>26.027397260273972</v>
      </c>
      <c r="E11" s="11">
        <v>80</v>
      </c>
      <c r="F11" s="20">
        <f t="shared" si="0"/>
        <v>32.534246575342465</v>
      </c>
      <c r="G11" s="10"/>
    </row>
    <row r="12" spans="1:7" ht="24.75" customHeight="1">
      <c r="A12" s="9">
        <v>6</v>
      </c>
      <c r="B12" s="10" t="s">
        <v>8</v>
      </c>
      <c r="C12" s="10"/>
      <c r="D12" s="21">
        <f>'SPM TH. 2010 Tribln I'!E17</f>
        <v>25.689958896065768</v>
      </c>
      <c r="E12" s="14">
        <v>75</v>
      </c>
      <c r="F12" s="20">
        <f t="shared" si="0"/>
        <v>34.25327852808769</v>
      </c>
      <c r="G12" s="10"/>
    </row>
    <row r="13" spans="1:7" ht="24.75" customHeight="1">
      <c r="A13" s="9">
        <v>7</v>
      </c>
      <c r="B13" s="10" t="s">
        <v>9</v>
      </c>
      <c r="C13" s="10"/>
      <c r="D13" s="21">
        <f>'SPM TH. 2010 Tribln I'!E18</f>
        <v>52.17391304347826</v>
      </c>
      <c r="E13" s="11">
        <v>95</v>
      </c>
      <c r="F13" s="20">
        <f t="shared" si="0"/>
        <v>54.91990846681922</v>
      </c>
      <c r="G13" s="10"/>
    </row>
    <row r="14" spans="1:7" ht="24.75" customHeight="1">
      <c r="A14" s="9">
        <v>8</v>
      </c>
      <c r="B14" s="10" t="s">
        <v>10</v>
      </c>
      <c r="C14" s="10"/>
      <c r="D14" s="21">
        <f>'SPM TH. 2010 Tribln I'!E19</f>
        <v>17.28152514007131</v>
      </c>
      <c r="E14" s="11">
        <v>75</v>
      </c>
      <c r="F14" s="20">
        <f t="shared" si="0"/>
        <v>23.042033520095078</v>
      </c>
      <c r="G14" s="10"/>
    </row>
    <row r="15" spans="1:7" ht="24.75" customHeight="1">
      <c r="A15" s="9">
        <v>9</v>
      </c>
      <c r="B15" s="10" t="s">
        <v>11</v>
      </c>
      <c r="C15" s="10"/>
      <c r="D15" s="21">
        <f>'SPM TH. 2010 Tribln I'!E20</f>
        <v>100</v>
      </c>
      <c r="E15" s="11">
        <v>100</v>
      </c>
      <c r="F15" s="20">
        <f t="shared" si="0"/>
        <v>100</v>
      </c>
      <c r="G15" s="10"/>
    </row>
    <row r="16" spans="1:7" ht="24.75" customHeight="1">
      <c r="A16" s="9">
        <v>10</v>
      </c>
      <c r="B16" s="10" t="s">
        <v>12</v>
      </c>
      <c r="C16" s="10"/>
      <c r="D16" s="21" t="e">
        <f>'SPM TH. 2010 Tribln I'!E21</f>
        <v>#DIV/0!</v>
      </c>
      <c r="E16" s="11">
        <v>100</v>
      </c>
      <c r="F16" s="20" t="e">
        <f t="shared" si="0"/>
        <v>#DIV/0!</v>
      </c>
      <c r="G16" s="10"/>
    </row>
    <row r="17" spans="1:7" ht="24.75" customHeight="1">
      <c r="A17" s="9">
        <v>11</v>
      </c>
      <c r="B17" s="10" t="s">
        <v>13</v>
      </c>
      <c r="C17" s="10"/>
      <c r="D17" s="21">
        <f>'SPM TH. 2010 Tribln I'!E22</f>
        <v>0</v>
      </c>
      <c r="E17" s="11">
        <v>100</v>
      </c>
      <c r="F17" s="20">
        <f t="shared" si="0"/>
        <v>0</v>
      </c>
      <c r="G17" s="10"/>
    </row>
    <row r="18" spans="1:7" ht="24.75" customHeight="1">
      <c r="A18" s="9">
        <v>12</v>
      </c>
      <c r="B18" s="10" t="s">
        <v>14</v>
      </c>
      <c r="C18" s="10"/>
      <c r="D18" s="21">
        <f>'SPM TH. 2010 Tribln I'!E22</f>
        <v>0</v>
      </c>
      <c r="E18" s="11">
        <v>68</v>
      </c>
      <c r="F18" s="20">
        <f t="shared" si="0"/>
        <v>0</v>
      </c>
      <c r="G18" s="10"/>
    </row>
    <row r="19" spans="1:7" ht="24.75" customHeight="1">
      <c r="A19" s="9">
        <v>13</v>
      </c>
      <c r="B19" s="10" t="s">
        <v>15</v>
      </c>
      <c r="C19" s="10"/>
      <c r="D19" s="120"/>
      <c r="E19" s="120"/>
      <c r="F19" s="120"/>
      <c r="G19" s="129"/>
    </row>
    <row r="20" spans="1:7" ht="24.75" customHeight="1">
      <c r="A20" s="9"/>
      <c r="B20" s="13" t="s">
        <v>16</v>
      </c>
      <c r="C20" s="12" t="s">
        <v>25</v>
      </c>
      <c r="D20" s="21">
        <f>'SPM TH. 2010 Tribln I'!E25</f>
        <v>0</v>
      </c>
      <c r="E20" s="14" t="s">
        <v>38</v>
      </c>
      <c r="F20" s="20" t="e">
        <f>D20/E20*2</f>
        <v>#VALUE!</v>
      </c>
      <c r="G20" s="10"/>
    </row>
    <row r="21" spans="1:7" ht="24.75" customHeight="1">
      <c r="A21" s="9"/>
      <c r="B21" s="13" t="s">
        <v>17</v>
      </c>
      <c r="C21" s="12" t="s">
        <v>26</v>
      </c>
      <c r="D21" s="21">
        <f>'SPM TH. 2010 Tribln I'!E26</f>
        <v>14.480077745383868</v>
      </c>
      <c r="E21" s="11">
        <v>90</v>
      </c>
      <c r="F21" s="20">
        <f aca="true" t="shared" si="1" ref="F21:F30">D21/E21*100</f>
        <v>16.088975272648742</v>
      </c>
      <c r="G21" s="10"/>
    </row>
    <row r="22" spans="1:7" ht="24.75" customHeight="1">
      <c r="A22" s="9"/>
      <c r="B22" s="13" t="s">
        <v>18</v>
      </c>
      <c r="C22" s="12" t="s">
        <v>27</v>
      </c>
      <c r="D22" s="21">
        <f>'SPM TH. 2010 Tribln I'!E27</f>
        <v>19.081272084805654</v>
      </c>
      <c r="E22" s="11">
        <v>80</v>
      </c>
      <c r="F22" s="20">
        <f t="shared" si="1"/>
        <v>23.851590106007066</v>
      </c>
      <c r="G22" s="10"/>
    </row>
    <row r="23" spans="1:7" ht="24.75" customHeight="1">
      <c r="A23" s="9"/>
      <c r="B23" s="13" t="s">
        <v>19</v>
      </c>
      <c r="C23" s="12" t="s">
        <v>28</v>
      </c>
      <c r="D23" s="21">
        <f>'SPM TH. 2010 Tribln I'!E28</f>
        <v>100</v>
      </c>
      <c r="E23" s="11">
        <v>100</v>
      </c>
      <c r="F23" s="20">
        <f t="shared" si="1"/>
        <v>100</v>
      </c>
      <c r="G23" s="10"/>
    </row>
    <row r="24" spans="1:7" ht="24.75" customHeight="1">
      <c r="A24" s="9"/>
      <c r="B24" s="13" t="s">
        <v>20</v>
      </c>
      <c r="C24" s="12" t="s">
        <v>29</v>
      </c>
      <c r="D24" s="21">
        <f>'SPM TH. 2010 Tribln I'!E29</f>
        <v>33.345230659409296</v>
      </c>
      <c r="E24" s="11">
        <v>85</v>
      </c>
      <c r="F24" s="20">
        <f t="shared" si="1"/>
        <v>39.22968312871682</v>
      </c>
      <c r="G24" s="10"/>
    </row>
    <row r="25" spans="1:7" ht="24.75" customHeight="1">
      <c r="A25" s="9">
        <v>14</v>
      </c>
      <c r="B25" s="15" t="s">
        <v>30</v>
      </c>
      <c r="C25" s="10"/>
      <c r="D25" s="21">
        <f>'SPM TH. 2010 Tribln I'!E30</f>
        <v>19.603717341749956</v>
      </c>
      <c r="E25" s="118">
        <v>90</v>
      </c>
      <c r="F25" s="20">
        <f t="shared" si="1"/>
        <v>21.781908157499952</v>
      </c>
      <c r="G25" s="10"/>
    </row>
    <row r="26" spans="1:7" ht="24.75" customHeight="1">
      <c r="A26" s="16"/>
      <c r="B26" s="17" t="s">
        <v>32</v>
      </c>
      <c r="C26" s="18" t="s">
        <v>31</v>
      </c>
      <c r="D26" s="127"/>
      <c r="E26" s="120"/>
      <c r="F26" s="128"/>
      <c r="G26" s="129"/>
    </row>
    <row r="27" spans="1:7" ht="24.75" customHeight="1">
      <c r="A27" s="9">
        <v>15</v>
      </c>
      <c r="B27" s="10" t="s">
        <v>21</v>
      </c>
      <c r="C27" s="10"/>
      <c r="D27" s="21">
        <f>'SPM TH. 2010 Tribln I'!E32</f>
        <v>166.27697841726618</v>
      </c>
      <c r="E27" s="11">
        <v>100</v>
      </c>
      <c r="F27" s="20">
        <f t="shared" si="1"/>
        <v>166.27697841726618</v>
      </c>
      <c r="G27" s="10"/>
    </row>
    <row r="28" spans="1:7" ht="24.75" customHeight="1">
      <c r="A28" s="19">
        <v>16</v>
      </c>
      <c r="B28" s="148" t="s">
        <v>35</v>
      </c>
      <c r="C28" s="149"/>
      <c r="D28" s="21">
        <f>'SPM TH. 2010 Tribln I'!E33</f>
        <v>50</v>
      </c>
      <c r="E28" s="11">
        <v>80</v>
      </c>
      <c r="F28" s="20">
        <f t="shared" si="1"/>
        <v>62.5</v>
      </c>
      <c r="G28" s="10"/>
    </row>
    <row r="29" spans="1:7" ht="24.75" customHeight="1">
      <c r="A29" s="19">
        <v>17</v>
      </c>
      <c r="B29" s="143" t="s">
        <v>34</v>
      </c>
      <c r="C29" s="144"/>
      <c r="D29" s="21">
        <f>'SPM TH. 2010 Tribln I'!E35</f>
        <v>100</v>
      </c>
      <c r="E29" s="11">
        <v>85</v>
      </c>
      <c r="F29" s="20">
        <f t="shared" si="1"/>
        <v>117.64705882352942</v>
      </c>
      <c r="G29" s="10"/>
    </row>
    <row r="30" spans="1:7" ht="24.75" customHeight="1">
      <c r="A30" s="9">
        <v>18</v>
      </c>
      <c r="B30" s="10" t="s">
        <v>22</v>
      </c>
      <c r="C30" s="10"/>
      <c r="D30" s="21">
        <f>'SPM TH. 2010 Tribln I'!E37</f>
        <v>100</v>
      </c>
      <c r="E30" s="11">
        <v>30</v>
      </c>
      <c r="F30" s="20">
        <f t="shared" si="1"/>
        <v>333.33333333333337</v>
      </c>
      <c r="G30" s="10"/>
    </row>
    <row r="31" ht="24.75" customHeight="1"/>
    <row r="32" spans="5:8" ht="24.75" customHeight="1">
      <c r="E32" s="145" t="s">
        <v>109</v>
      </c>
      <c r="F32" s="145"/>
      <c r="G32" s="145"/>
      <c r="H32" s="22"/>
    </row>
    <row r="33" spans="5:8" ht="24.75" customHeight="1">
      <c r="E33" s="150" t="s">
        <v>40</v>
      </c>
      <c r="F33" s="150"/>
      <c r="G33" s="150"/>
      <c r="H33" s="22"/>
    </row>
    <row r="34" spans="5:8" ht="24.75" customHeight="1">
      <c r="E34" s="150" t="s">
        <v>41</v>
      </c>
      <c r="F34" s="150"/>
      <c r="G34" s="150"/>
      <c r="H34" s="22"/>
    </row>
    <row r="35" spans="5:7" ht="24.75" customHeight="1">
      <c r="E35" s="1"/>
      <c r="F35" s="1"/>
      <c r="G35" s="1"/>
    </row>
    <row r="36" spans="5:7" ht="24.75" customHeight="1">
      <c r="E36" s="1"/>
      <c r="F36" s="1"/>
      <c r="G36" s="1"/>
    </row>
    <row r="37" ht="24.75" customHeight="1"/>
    <row r="38" spans="5:8" ht="20.25" customHeight="1">
      <c r="E38" s="141" t="s">
        <v>42</v>
      </c>
      <c r="F38" s="141"/>
      <c r="G38" s="141"/>
      <c r="H38" s="23"/>
    </row>
    <row r="39" spans="5:8" ht="14.25" customHeight="1">
      <c r="E39" s="142" t="s">
        <v>43</v>
      </c>
      <c r="F39" s="142"/>
      <c r="G39" s="142"/>
      <c r="H39" s="24"/>
    </row>
    <row r="40" ht="15" customHeight="1"/>
  </sheetData>
  <sheetProtection/>
  <mergeCells count="10">
    <mergeCell ref="B29:C29"/>
    <mergeCell ref="A1:G1"/>
    <mergeCell ref="E38:G38"/>
    <mergeCell ref="E39:G39"/>
    <mergeCell ref="E33:G33"/>
    <mergeCell ref="A2:G2"/>
    <mergeCell ref="E34:G34"/>
    <mergeCell ref="E32:G32"/>
    <mergeCell ref="B9:C9"/>
    <mergeCell ref="B28:C28"/>
  </mergeCells>
  <printOptions horizontalCentered="1"/>
  <pageMargins left="0.27" right="0.37" top="0.7086614173228347" bottom="0.5118110236220472" header="0.5118110236220472" footer="0.5118110236220472"/>
  <pageSetup fitToHeight="1" fitToWidth="1" horizontalDpi="300" verticalDpi="3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39"/>
  <sheetViews>
    <sheetView view="pageBreakPreview" zoomScale="70" zoomScaleSheetLayoutView="70" zoomScalePageLayoutView="0" workbookViewId="0" topLeftCell="A5">
      <pane xSplit="3" ySplit="2" topLeftCell="D25" activePane="bottomRight" state="frozen"/>
      <selection pane="topLeft" activeCell="A5" sqref="A5"/>
      <selection pane="topRight" activeCell="D5" sqref="D5"/>
      <selection pane="bottomLeft" activeCell="A7" sqref="A7"/>
      <selection pane="bottomRight" activeCell="G29" sqref="G29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72.140625" style="0" customWidth="1"/>
    <col min="4" max="4" width="12.57421875" style="0" customWidth="1"/>
    <col min="5" max="5" width="12.00390625" style="0" customWidth="1"/>
    <col min="7" max="7" width="11.57421875" style="0" customWidth="1"/>
    <col min="8" max="8" width="11.7109375" style="0" customWidth="1"/>
    <col min="9" max="9" width="11.00390625" style="0" customWidth="1"/>
    <col min="10" max="10" width="10.7109375" style="0" customWidth="1"/>
    <col min="11" max="11" width="11.00390625" style="0" customWidth="1"/>
    <col min="12" max="12" width="10.421875" style="0" customWidth="1"/>
    <col min="14" max="14" width="11.57421875" style="0" customWidth="1"/>
    <col min="15" max="15" width="10.57421875" style="0" customWidth="1"/>
  </cols>
  <sheetData>
    <row r="1" spans="1:12" ht="19.5" customHeight="1">
      <c r="A1" s="146" t="s">
        <v>36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7" ht="13.5" customHeight="1">
      <c r="A2" s="147"/>
      <c r="B2" s="147"/>
      <c r="C2" s="147"/>
      <c r="D2" s="147"/>
      <c r="E2" s="147"/>
      <c r="F2" s="147"/>
      <c r="G2" s="147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2:7" ht="18">
      <c r="B4" s="2"/>
      <c r="C4" s="2"/>
      <c r="D4" s="2"/>
      <c r="E4" s="2"/>
      <c r="F4" s="2"/>
      <c r="G4" s="2"/>
    </row>
    <row r="5" spans="1:15" ht="18" customHeight="1">
      <c r="A5" s="183" t="s">
        <v>0</v>
      </c>
      <c r="B5" s="181" t="s">
        <v>1</v>
      </c>
      <c r="C5" s="182"/>
      <c r="D5" s="180" t="s">
        <v>46</v>
      </c>
      <c r="E5" s="180"/>
      <c r="F5" s="180"/>
      <c r="G5" s="180" t="s">
        <v>47</v>
      </c>
      <c r="H5" s="180"/>
      <c r="I5" s="180"/>
      <c r="J5" s="180" t="s">
        <v>49</v>
      </c>
      <c r="K5" s="180"/>
      <c r="L5" s="180"/>
      <c r="M5" s="180" t="s">
        <v>103</v>
      </c>
      <c r="N5" s="180"/>
      <c r="O5" s="180"/>
    </row>
    <row r="6" spans="1:15" ht="51">
      <c r="A6" s="184"/>
      <c r="B6" s="159"/>
      <c r="C6" s="160"/>
      <c r="D6" s="26" t="s">
        <v>3</v>
      </c>
      <c r="E6" s="27" t="s">
        <v>2</v>
      </c>
      <c r="F6" s="26" t="s">
        <v>23</v>
      </c>
      <c r="G6" s="26" t="s">
        <v>3</v>
      </c>
      <c r="H6" s="27" t="s">
        <v>2</v>
      </c>
      <c r="I6" s="26" t="s">
        <v>23</v>
      </c>
      <c r="J6" s="26" t="s">
        <v>3</v>
      </c>
      <c r="K6" s="27" t="s">
        <v>2</v>
      </c>
      <c r="L6" s="26" t="s">
        <v>23</v>
      </c>
      <c r="M6" s="26" t="s">
        <v>3</v>
      </c>
      <c r="N6" s="27" t="s">
        <v>2</v>
      </c>
      <c r="O6" s="26" t="s">
        <v>23</v>
      </c>
    </row>
    <row r="7" spans="1:15" ht="24.75" customHeight="1">
      <c r="A7" s="9">
        <v>1</v>
      </c>
      <c r="B7" s="10" t="s">
        <v>4</v>
      </c>
      <c r="C7" s="10"/>
      <c r="D7" s="21">
        <f>+'TRI I,II,III,IV 2010 absolute'!F7</f>
        <v>22.497998398718973</v>
      </c>
      <c r="E7" s="11">
        <v>86</v>
      </c>
      <c r="F7" s="20">
        <f aca="true" t="shared" si="0" ref="F7:F18">D7/E7*100</f>
        <v>26.16046325432439</v>
      </c>
      <c r="G7" s="21">
        <f>+'TRI I,II,III,IV 2010 absolute'!I7</f>
        <v>45.342941019482254</v>
      </c>
      <c r="H7" s="11">
        <v>86</v>
      </c>
      <c r="I7" s="25">
        <f>G7/H7*100</f>
        <v>52.72435002265379</v>
      </c>
      <c r="J7" s="21">
        <f>'TRI I,II,III,IV 2010 absolute'!L7</f>
        <v>68.9351481184948</v>
      </c>
      <c r="K7" s="11">
        <v>86</v>
      </c>
      <c r="L7" s="25">
        <f aca="true" t="shared" si="1" ref="L7:L18">J7/K7*100</f>
        <v>80.15714897499394</v>
      </c>
      <c r="M7" s="21">
        <f>+'TRI I,II,III,IV 2010 absolute'!O7</f>
        <v>94.31545236188951</v>
      </c>
      <c r="N7" s="11">
        <v>86</v>
      </c>
      <c r="O7" s="25">
        <f aca="true" t="shared" si="2" ref="O7:O18">M7/N7*100</f>
        <v>109.6691306533599</v>
      </c>
    </row>
    <row r="8" spans="1:15" ht="24.75" customHeight="1">
      <c r="A8" s="9">
        <v>2</v>
      </c>
      <c r="B8" s="10" t="s">
        <v>5</v>
      </c>
      <c r="C8" s="10"/>
      <c r="D8" s="21">
        <f>+'TRI I,II,III,IV 2010 absolute'!F8</f>
        <v>6.408544726301736</v>
      </c>
      <c r="E8" s="11">
        <v>80</v>
      </c>
      <c r="F8" s="20">
        <f t="shared" si="0"/>
        <v>8.01068090787717</v>
      </c>
      <c r="G8" s="21">
        <f>+'TRI I,II,III,IV 2010 absolute'!I8</f>
        <v>17.489986648865152</v>
      </c>
      <c r="H8" s="11">
        <v>80</v>
      </c>
      <c r="I8" s="25">
        <f aca="true" t="shared" si="3" ref="I8:I30">G8/H8*100</f>
        <v>21.86248331108144</v>
      </c>
      <c r="J8" s="21">
        <f>'TRI I,II,III,IV 2010 absolute'!L8</f>
        <v>50.734312416555404</v>
      </c>
      <c r="K8" s="11">
        <v>80</v>
      </c>
      <c r="L8" s="25">
        <f t="shared" si="1"/>
        <v>63.41789052069425</v>
      </c>
      <c r="M8" s="21">
        <f>+'TRI I,II,III,IV 2010 absolute'!O8</f>
        <v>71.16154873164218</v>
      </c>
      <c r="N8" s="11">
        <v>80</v>
      </c>
      <c r="O8" s="25">
        <f t="shared" si="2"/>
        <v>88.95193591455272</v>
      </c>
    </row>
    <row r="9" spans="1:15" ht="24.75" customHeight="1">
      <c r="A9" s="19">
        <v>3</v>
      </c>
      <c r="B9" s="143" t="s">
        <v>33</v>
      </c>
      <c r="C9" s="144"/>
      <c r="D9" s="21">
        <f>+'TRI I,II,III,IV 2010 absolute'!F9</f>
        <v>24.941860465116278</v>
      </c>
      <c r="E9" s="11">
        <v>91</v>
      </c>
      <c r="F9" s="20">
        <f t="shared" si="0"/>
        <v>27.40863787375415</v>
      </c>
      <c r="G9" s="21">
        <f>+'TRI I,II,III,IV 2010 absolute'!I9</f>
        <v>52.122093023255815</v>
      </c>
      <c r="H9" s="11">
        <v>91</v>
      </c>
      <c r="I9" s="25">
        <f t="shared" si="3"/>
        <v>57.27702530028112</v>
      </c>
      <c r="J9" s="21">
        <f>'TRI I,II,III,IV 2010 absolute'!L9</f>
        <v>78.75</v>
      </c>
      <c r="K9" s="11">
        <v>91</v>
      </c>
      <c r="L9" s="25">
        <f t="shared" si="1"/>
        <v>86.53846153846155</v>
      </c>
      <c r="M9" s="21">
        <f>+'TRI I,II,III,IV 2010 absolute'!O9</f>
        <v>99.33139534883722</v>
      </c>
      <c r="N9" s="11">
        <v>91</v>
      </c>
      <c r="O9" s="25">
        <f t="shared" si="2"/>
        <v>109.15537950421673</v>
      </c>
    </row>
    <row r="10" spans="1:15" ht="24.75" customHeight="1">
      <c r="A10" s="9">
        <v>4</v>
      </c>
      <c r="B10" s="10" t="s">
        <v>6</v>
      </c>
      <c r="C10" s="10"/>
      <c r="D10" s="21">
        <f>+'TRI I,II,III,IV 2010 absolute'!F10</f>
        <v>22.848837209302324</v>
      </c>
      <c r="E10" s="11">
        <v>90</v>
      </c>
      <c r="F10" s="20">
        <f t="shared" si="0"/>
        <v>25.387596899224807</v>
      </c>
      <c r="G10" s="21">
        <f>+'TRI I,II,III,IV 2010 absolute'!I10</f>
        <v>50.37790697674419</v>
      </c>
      <c r="H10" s="11">
        <v>90</v>
      </c>
      <c r="I10" s="25">
        <f>G10/H10*100</f>
        <v>55.975452196382435</v>
      </c>
      <c r="J10" s="21">
        <f>'TRI I,II,III,IV 2010 absolute'!L10</f>
        <v>77.00581395348837</v>
      </c>
      <c r="K10" s="11">
        <v>90</v>
      </c>
      <c r="L10" s="25">
        <f t="shared" si="1"/>
        <v>85.56201550387597</v>
      </c>
      <c r="M10" s="21">
        <f>+'TRI I,II,III,IV 2010 absolute'!O10</f>
        <v>98.31395348837209</v>
      </c>
      <c r="N10" s="11">
        <v>90</v>
      </c>
      <c r="O10" s="25">
        <f t="shared" si="2"/>
        <v>109.23772609819122</v>
      </c>
    </row>
    <row r="11" spans="1:15" ht="24.75" customHeight="1">
      <c r="A11" s="9">
        <v>5</v>
      </c>
      <c r="B11" s="10" t="s">
        <v>7</v>
      </c>
      <c r="C11" s="10"/>
      <c r="D11" s="21">
        <f>+'TRI I,II,III,IV 2010 absolute'!F11</f>
        <v>26.027397260273972</v>
      </c>
      <c r="E11" s="11">
        <v>80</v>
      </c>
      <c r="F11" s="20">
        <f t="shared" si="0"/>
        <v>32.534246575342465</v>
      </c>
      <c r="G11" s="21">
        <f>+'TRI I,II,III,IV 2010 absolute'!I11</f>
        <v>54.99021526418787</v>
      </c>
      <c r="H11" s="11">
        <v>80</v>
      </c>
      <c r="I11" s="25">
        <f>G11/H11*100</f>
        <v>68.73776908023484</v>
      </c>
      <c r="J11" s="21">
        <f>'TRI I,II,III,IV 2010 absolute'!L11</f>
        <v>84.14872798434442</v>
      </c>
      <c r="K11" s="11">
        <v>80</v>
      </c>
      <c r="L11" s="25">
        <f t="shared" si="1"/>
        <v>105.18590998043051</v>
      </c>
      <c r="M11" s="21">
        <f>+'TRI I,II,III,IV 2010 absolute'!O11</f>
        <v>97.26027397260275</v>
      </c>
      <c r="N11" s="11">
        <v>80</v>
      </c>
      <c r="O11" s="25">
        <f t="shared" si="2"/>
        <v>121.57534246575344</v>
      </c>
    </row>
    <row r="12" spans="1:15" ht="24.75" customHeight="1">
      <c r="A12" s="9">
        <v>6</v>
      </c>
      <c r="B12" s="10" t="s">
        <v>8</v>
      </c>
      <c r="C12" s="10"/>
      <c r="D12" s="21">
        <f>+'TRI I,II,III,IV 2010 absolute'!F12</f>
        <v>25.689958896065768</v>
      </c>
      <c r="E12" s="14">
        <v>75</v>
      </c>
      <c r="F12" s="20">
        <f t="shared" si="0"/>
        <v>34.25327852808769</v>
      </c>
      <c r="G12" s="21">
        <f>+'TRI I,II,III,IV 2010 absolute'!I12</f>
        <v>52.37815619495009</v>
      </c>
      <c r="H12" s="14">
        <v>75</v>
      </c>
      <c r="I12" s="25">
        <f>G12/H12*100</f>
        <v>69.83754159326678</v>
      </c>
      <c r="J12" s="21">
        <f>'TRI I,II,III,IV 2010 absolute'!L12</f>
        <v>75.24955960070464</v>
      </c>
      <c r="K12" s="14">
        <v>75</v>
      </c>
      <c r="L12" s="25">
        <f t="shared" si="1"/>
        <v>100.33274613427285</v>
      </c>
      <c r="M12" s="21">
        <f>+'TRI I,II,III,IV 2010 absolute'!O12</f>
        <v>96.41808573106283</v>
      </c>
      <c r="N12" s="14">
        <v>75</v>
      </c>
      <c r="O12" s="25">
        <f t="shared" si="2"/>
        <v>128.5574476414171</v>
      </c>
    </row>
    <row r="13" spans="1:15" ht="24.75" customHeight="1">
      <c r="A13" s="9">
        <v>7</v>
      </c>
      <c r="B13" s="10" t="s">
        <v>9</v>
      </c>
      <c r="C13" s="10"/>
      <c r="D13" s="21">
        <f>+'TRI I,II,III,IV 2010 absolute'!F13</f>
        <v>52.17391304347826</v>
      </c>
      <c r="E13" s="11">
        <v>95</v>
      </c>
      <c r="F13" s="20">
        <f t="shared" si="0"/>
        <v>54.91990846681922</v>
      </c>
      <c r="G13" s="21">
        <f>+'TRI I,II,III,IV 2010 absolute'!I13</f>
        <v>73.91304347826086</v>
      </c>
      <c r="H13" s="11">
        <v>95</v>
      </c>
      <c r="I13" s="25">
        <f>G13/H13*100</f>
        <v>77.80320366132723</v>
      </c>
      <c r="J13" s="21">
        <f>'TRI I,II,III,IV 2010 absolute'!L13</f>
        <v>84.78260869565217</v>
      </c>
      <c r="K13" s="11">
        <v>95</v>
      </c>
      <c r="L13" s="25">
        <f t="shared" si="1"/>
        <v>89.24485125858124</v>
      </c>
      <c r="M13" s="21">
        <f>+'TRI I,II,III,IV 2010 absolute'!O13</f>
        <v>97.82608695652173</v>
      </c>
      <c r="N13" s="11">
        <v>95</v>
      </c>
      <c r="O13" s="25">
        <f t="shared" si="2"/>
        <v>102.97482837528604</v>
      </c>
    </row>
    <row r="14" spans="1:15" ht="24.75" customHeight="1">
      <c r="A14" s="9">
        <v>8</v>
      </c>
      <c r="B14" s="10" t="s">
        <v>10</v>
      </c>
      <c r="C14" s="10"/>
      <c r="D14" s="21">
        <f>+'TRI I,II,III,IV 2010 absolute'!F14</f>
        <v>17.28152514007131</v>
      </c>
      <c r="E14" s="11">
        <v>75</v>
      </c>
      <c r="F14" s="20">
        <f t="shared" si="0"/>
        <v>23.042033520095078</v>
      </c>
      <c r="G14" s="21">
        <f>+'TRI I,II,III,IV 2010 absolute'!I14</f>
        <v>36.72415047660627</v>
      </c>
      <c r="H14" s="11">
        <v>75</v>
      </c>
      <c r="I14" s="25">
        <f>G14/H14*100</f>
        <v>48.96553396880836</v>
      </c>
      <c r="J14" s="21">
        <f>'TRI I,II,III,IV 2010 absolute'!L14</f>
        <v>54.28218001891872</v>
      </c>
      <c r="K14" s="11">
        <v>75</v>
      </c>
      <c r="L14" s="25">
        <f t="shared" si="1"/>
        <v>72.37624002522497</v>
      </c>
      <c r="M14" s="21">
        <f>+'TRI I,II,III,IV 2010 absolute'!O14</f>
        <v>75.34017317907298</v>
      </c>
      <c r="N14" s="11">
        <v>75</v>
      </c>
      <c r="O14" s="25">
        <f t="shared" si="2"/>
        <v>100.45356423876397</v>
      </c>
    </row>
    <row r="15" spans="1:15" ht="24.75" customHeight="1">
      <c r="A15" s="9">
        <v>9</v>
      </c>
      <c r="B15" s="10" t="s">
        <v>11</v>
      </c>
      <c r="C15" s="10"/>
      <c r="D15" s="21">
        <f>+'TRI I,II,III,IV 2010 absolute'!F15</f>
        <v>100</v>
      </c>
      <c r="E15" s="11">
        <v>100</v>
      </c>
      <c r="F15" s="20">
        <f t="shared" si="0"/>
        <v>100</v>
      </c>
      <c r="G15" s="21" t="e">
        <f>+'TRI I,II,III,IV 2010 absolute'!I15</f>
        <v>#DIV/0!</v>
      </c>
      <c r="H15" s="11">
        <v>100</v>
      </c>
      <c r="I15" s="25" t="e">
        <f t="shared" si="3"/>
        <v>#DIV/0!</v>
      </c>
      <c r="J15" s="21">
        <f>'TRI I,II,III,IV 2010 absolute'!L15</f>
        <v>100</v>
      </c>
      <c r="K15" s="11">
        <v>100</v>
      </c>
      <c r="L15" s="25">
        <f t="shared" si="1"/>
        <v>100</v>
      </c>
      <c r="M15" s="21">
        <f>+'TRI I,II,III,IV 2010 absolute'!O15</f>
        <v>100</v>
      </c>
      <c r="N15" s="11">
        <v>100</v>
      </c>
      <c r="O15" s="25">
        <f t="shared" si="2"/>
        <v>100</v>
      </c>
    </row>
    <row r="16" spans="1:15" ht="24.75" customHeight="1">
      <c r="A16" s="9">
        <v>10</v>
      </c>
      <c r="B16" s="10" t="s">
        <v>12</v>
      </c>
      <c r="C16" s="10"/>
      <c r="D16" s="21" t="e">
        <f>+'TRI I,II,III,IV 2010 absolute'!F16</f>
        <v>#DIV/0!</v>
      </c>
      <c r="E16" s="11">
        <v>100</v>
      </c>
      <c r="F16" s="20" t="e">
        <f t="shared" si="0"/>
        <v>#DIV/0!</v>
      </c>
      <c r="G16" s="21">
        <f>+'TRI I,II,III,IV 2010 absolute'!I16</f>
        <v>100</v>
      </c>
      <c r="H16" s="11">
        <v>100</v>
      </c>
      <c r="I16" s="25">
        <f t="shared" si="3"/>
        <v>100</v>
      </c>
      <c r="J16" s="21">
        <f>'TRI I,II,III,IV 2010 absolute'!L16</f>
        <v>100</v>
      </c>
      <c r="K16" s="11">
        <v>100</v>
      </c>
      <c r="L16" s="89">
        <f t="shared" si="1"/>
        <v>100</v>
      </c>
      <c r="M16" s="90">
        <f>+'TRI I,II,III,IV 2010 absolute'!O16</f>
        <v>100</v>
      </c>
      <c r="N16" s="11">
        <v>100</v>
      </c>
      <c r="O16" s="89">
        <f t="shared" si="2"/>
        <v>100</v>
      </c>
    </row>
    <row r="17" spans="1:15" ht="24.75" customHeight="1">
      <c r="A17" s="9">
        <v>11</v>
      </c>
      <c r="B17" s="10" t="s">
        <v>13</v>
      </c>
      <c r="C17" s="10"/>
      <c r="D17" s="21" t="e">
        <f>+'TRI I,II,III,IV 2010 absolute'!F17</f>
        <v>#DIV/0!</v>
      </c>
      <c r="E17" s="11">
        <v>100</v>
      </c>
      <c r="F17" s="20" t="e">
        <f t="shared" si="0"/>
        <v>#DIV/0!</v>
      </c>
      <c r="G17" s="21" t="e">
        <f>+'TRI I,II,III,IV 2010 absolute'!I17</f>
        <v>#DIV/0!</v>
      </c>
      <c r="H17" s="11">
        <v>100</v>
      </c>
      <c r="I17" s="25" t="e">
        <f t="shared" si="3"/>
        <v>#DIV/0!</v>
      </c>
      <c r="J17" s="21">
        <f>'TRI I,II,III,IV 2010 absolute'!L17</f>
        <v>89.56111566858081</v>
      </c>
      <c r="K17" s="11">
        <v>100</v>
      </c>
      <c r="L17" s="89">
        <f t="shared" si="1"/>
        <v>89.56111566858081</v>
      </c>
      <c r="M17" s="90">
        <f>+'TRI I,II,III,IV 2010 absolute'!O17</f>
        <v>98.29778506972929</v>
      </c>
      <c r="N17" s="11">
        <v>100</v>
      </c>
      <c r="O17" s="89">
        <f t="shared" si="2"/>
        <v>98.29778506972929</v>
      </c>
    </row>
    <row r="18" spans="1:15" ht="24.75" customHeight="1">
      <c r="A18" s="9">
        <v>12</v>
      </c>
      <c r="B18" s="10" t="s">
        <v>14</v>
      </c>
      <c r="C18" s="10"/>
      <c r="D18" s="21">
        <f>+'TRI I,II,III,IV 2010 absolute'!F18</f>
        <v>13.605884595546186</v>
      </c>
      <c r="E18" s="11">
        <v>68</v>
      </c>
      <c r="F18" s="20">
        <f t="shared" si="0"/>
        <v>20.008653816979685</v>
      </c>
      <c r="G18" s="21">
        <f>+'TRI I,II,III,IV 2010 absolute'!I18</f>
        <v>42.47942409903344</v>
      </c>
      <c r="H18" s="11">
        <v>68</v>
      </c>
      <c r="I18" s="25">
        <f>G18/H18*100</f>
        <v>62.469741322108</v>
      </c>
      <c r="J18" s="21">
        <f>'TRI I,II,III,IV 2010 absolute'!L18</f>
        <v>56.32526743064744</v>
      </c>
      <c r="K18" s="11">
        <v>68</v>
      </c>
      <c r="L18" s="89">
        <f t="shared" si="1"/>
        <v>82.83127563330507</v>
      </c>
      <c r="M18" s="90">
        <f>+'TRI I,II,III,IV 2010 absolute'!O18</f>
        <v>72.49893476262027</v>
      </c>
      <c r="N18" s="11">
        <v>68</v>
      </c>
      <c r="O18" s="89">
        <f t="shared" si="2"/>
        <v>106.6160805332651</v>
      </c>
    </row>
    <row r="19" spans="1:15" ht="24.75" customHeight="1">
      <c r="A19" s="9">
        <v>13</v>
      </c>
      <c r="B19" s="10" t="s">
        <v>15</v>
      </c>
      <c r="C19" s="10"/>
      <c r="D19" s="92"/>
      <c r="E19" s="92"/>
      <c r="F19" s="93"/>
      <c r="G19" s="92"/>
      <c r="H19" s="92"/>
      <c r="I19" s="93"/>
      <c r="J19" s="92"/>
      <c r="K19" s="92"/>
      <c r="L19" s="93"/>
      <c r="M19" s="92"/>
      <c r="N19" s="92"/>
      <c r="O19" s="93"/>
    </row>
    <row r="20" spans="1:15" ht="24.75" customHeight="1">
      <c r="A20" s="9"/>
      <c r="B20" s="13" t="s">
        <v>16</v>
      </c>
      <c r="C20" s="12" t="s">
        <v>25</v>
      </c>
      <c r="D20" s="21">
        <f>+'TRI I,II,III,IV 2010 absolute'!F20</f>
        <v>0</v>
      </c>
      <c r="E20" s="14">
        <v>2</v>
      </c>
      <c r="F20" s="20">
        <f aca="true" t="shared" si="4" ref="F20:F30">D20/E20*100</f>
        <v>0</v>
      </c>
      <c r="G20" s="21">
        <f>+'TRI I,II,III,IV 2010 absolute'!I20</f>
        <v>0</v>
      </c>
      <c r="H20" s="14">
        <v>2</v>
      </c>
      <c r="I20" s="25">
        <f t="shared" si="3"/>
        <v>0</v>
      </c>
      <c r="J20" s="21">
        <f>'TRI I,II,III,IV 2010 absolute'!L20</f>
        <v>0</v>
      </c>
      <c r="K20" s="14">
        <v>2</v>
      </c>
      <c r="L20" s="89">
        <f aca="true" t="shared" si="5" ref="L20:L30">J20/K20*100</f>
        <v>0</v>
      </c>
      <c r="M20" s="90">
        <f>+'TRI I,II,III,IV 2010 absolute'!O20</f>
        <v>2</v>
      </c>
      <c r="N20" s="14">
        <v>2</v>
      </c>
      <c r="O20" s="89">
        <f aca="true" t="shared" si="6" ref="O20:O25">M20/N20*100</f>
        <v>100</v>
      </c>
    </row>
    <row r="21" spans="1:15" ht="24.75" customHeight="1">
      <c r="A21" s="9"/>
      <c r="B21" s="13" t="s">
        <v>17</v>
      </c>
      <c r="C21" s="12" t="s">
        <v>26</v>
      </c>
      <c r="D21" s="21">
        <f>+'TRI I,II,III,IV 2010 absolute'!F21</f>
        <v>14.480077745383868</v>
      </c>
      <c r="E21" s="11">
        <v>90</v>
      </c>
      <c r="F21" s="20">
        <f t="shared" si="4"/>
        <v>16.088975272648742</v>
      </c>
      <c r="G21" s="21">
        <f>+'TRI I,II,III,IV 2010 absolute'!I21</f>
        <v>31.486880466472307</v>
      </c>
      <c r="H21" s="11">
        <v>90</v>
      </c>
      <c r="I21" s="25">
        <f t="shared" si="3"/>
        <v>34.98542274052478</v>
      </c>
      <c r="J21" s="21">
        <f>'TRI I,II,III,IV 2010 absolute'!L21</f>
        <v>41.010689990281826</v>
      </c>
      <c r="K21" s="11">
        <v>90</v>
      </c>
      <c r="L21" s="91">
        <f t="shared" si="5"/>
        <v>45.56743332253536</v>
      </c>
      <c r="M21" s="90">
        <f>+'TRI I,II,III,IV 2010 absolute'!O21</f>
        <v>53.352769679300295</v>
      </c>
      <c r="N21" s="11">
        <v>90</v>
      </c>
      <c r="O21" s="91">
        <f t="shared" si="6"/>
        <v>59.28085519922255</v>
      </c>
    </row>
    <row r="22" spans="1:15" ht="24.75" customHeight="1">
      <c r="A22" s="9"/>
      <c r="B22" s="13" t="s">
        <v>18</v>
      </c>
      <c r="C22" s="12" t="s">
        <v>27</v>
      </c>
      <c r="D22" s="21">
        <f>+'TRI I,II,III,IV 2010 absolute'!F22</f>
        <v>19.081272084805654</v>
      </c>
      <c r="E22" s="11">
        <v>80</v>
      </c>
      <c r="F22" s="20">
        <f t="shared" si="4"/>
        <v>23.851590106007066</v>
      </c>
      <c r="G22" s="21">
        <f>+'TRI I,II,III,IV 2010 absolute'!I22</f>
        <v>51.590106007067135</v>
      </c>
      <c r="H22" s="11">
        <v>80</v>
      </c>
      <c r="I22" s="25">
        <f t="shared" si="3"/>
        <v>64.48763250883391</v>
      </c>
      <c r="J22" s="21">
        <f>'TRI I,II,III,IV 2010 absolute'!L22</f>
        <v>74.91166077738515</v>
      </c>
      <c r="K22" s="11">
        <v>80</v>
      </c>
      <c r="L22" s="89">
        <f t="shared" si="5"/>
        <v>93.63957597173143</v>
      </c>
      <c r="M22" s="90">
        <f>+'TRI I,II,III,IV 2010 absolute'!O22</f>
        <v>99.64664310954063</v>
      </c>
      <c r="N22" s="11">
        <v>80</v>
      </c>
      <c r="O22" s="89">
        <f t="shared" si="6"/>
        <v>124.55830388692578</v>
      </c>
    </row>
    <row r="23" spans="1:15" ht="24.75" customHeight="1">
      <c r="A23" s="9"/>
      <c r="B23" s="13" t="s">
        <v>19</v>
      </c>
      <c r="C23" s="12" t="s">
        <v>28</v>
      </c>
      <c r="D23" s="21">
        <f>+'TRI I,II,III,IV 2010 absolute'!F23</f>
        <v>100</v>
      </c>
      <c r="E23" s="11">
        <v>100</v>
      </c>
      <c r="F23" s="20">
        <f t="shared" si="4"/>
        <v>100</v>
      </c>
      <c r="G23" s="21">
        <f>+'TRI I,II,III,IV 2010 absolute'!I23</f>
        <v>100</v>
      </c>
      <c r="H23" s="11">
        <v>100</v>
      </c>
      <c r="I23" s="25">
        <f t="shared" si="3"/>
        <v>100</v>
      </c>
      <c r="J23" s="21">
        <f>'TRI I,II,III,IV 2010 absolute'!L23</f>
        <v>100</v>
      </c>
      <c r="K23" s="11">
        <v>100</v>
      </c>
      <c r="L23" s="89">
        <f t="shared" si="5"/>
        <v>100</v>
      </c>
      <c r="M23" s="90">
        <f>+'TRI I,II,III,IV 2010 absolute'!O23</f>
        <v>100</v>
      </c>
      <c r="N23" s="11">
        <v>100</v>
      </c>
      <c r="O23" s="89">
        <f t="shared" si="6"/>
        <v>100</v>
      </c>
    </row>
    <row r="24" spans="1:15" ht="24.75" customHeight="1">
      <c r="A24" s="9"/>
      <c r="B24" s="13" t="s">
        <v>20</v>
      </c>
      <c r="C24" s="12" t="s">
        <v>29</v>
      </c>
      <c r="D24" s="21">
        <f>+'TRI I,II,III,IV 2010 absolute'!F24</f>
        <v>33.345230659409296</v>
      </c>
      <c r="E24" s="11">
        <v>85</v>
      </c>
      <c r="F24" s="20">
        <f t="shared" si="4"/>
        <v>39.22968312871682</v>
      </c>
      <c r="G24" s="21">
        <f>+'TRI I,II,III,IV 2010 absolute'!I24</f>
        <v>59.99821540108861</v>
      </c>
      <c r="H24" s="11">
        <v>85</v>
      </c>
      <c r="I24" s="25">
        <f t="shared" si="3"/>
        <v>70.5861357659866</v>
      </c>
      <c r="J24" s="21">
        <f>'TRI I,II,III,IV 2010 absolute'!L24</f>
        <v>80.1017221379495</v>
      </c>
      <c r="K24" s="11">
        <v>85</v>
      </c>
      <c r="L24" s="91">
        <f t="shared" si="5"/>
        <v>94.23732016229353</v>
      </c>
      <c r="M24" s="90">
        <f>+'TRI I,II,III,IV 2010 absolute'!O24</f>
        <v>104.015347550638</v>
      </c>
      <c r="N24" s="11">
        <v>85</v>
      </c>
      <c r="O24" s="91">
        <f t="shared" si="6"/>
        <v>122.37099711839765</v>
      </c>
    </row>
    <row r="25" spans="1:15" ht="24.75" customHeight="1">
      <c r="A25" s="9">
        <v>14</v>
      </c>
      <c r="B25" s="15" t="s">
        <v>30</v>
      </c>
      <c r="C25" s="10"/>
      <c r="D25" s="21">
        <f>+'TRI I,II,III,IV 2010 absolute'!F25</f>
        <v>19.603717341749956</v>
      </c>
      <c r="E25" s="11">
        <v>90</v>
      </c>
      <c r="F25" s="20">
        <f>D25/E25*100</f>
        <v>21.781908157499952</v>
      </c>
      <c r="G25" s="21">
        <f>+'TRI I,II,III,IV 2010 absolute'!I25</f>
        <v>45.020839234411035</v>
      </c>
      <c r="H25" s="11">
        <v>90</v>
      </c>
      <c r="I25" s="25">
        <f>G25/H25*100</f>
        <v>50.02315470490115</v>
      </c>
      <c r="J25" s="21">
        <f>'TRI I,II,III,IV 2010 absolute'!L25</f>
        <v>70.67265541752654</v>
      </c>
      <c r="K25" s="11">
        <v>90</v>
      </c>
      <c r="L25" s="89">
        <f>J25/K25*100</f>
        <v>78.52517268614059</v>
      </c>
      <c r="M25" s="90">
        <f>+'TRI I,II,III,IV 2010 absolute'!O25</f>
        <v>97.64631300664968</v>
      </c>
      <c r="N25" s="11">
        <v>90</v>
      </c>
      <c r="O25" s="89">
        <f t="shared" si="6"/>
        <v>108.49590334072185</v>
      </c>
    </row>
    <row r="26" spans="1:15" ht="24.75" customHeight="1">
      <c r="A26" s="16"/>
      <c r="B26" s="17" t="s">
        <v>32</v>
      </c>
      <c r="C26" s="18" t="s">
        <v>31</v>
      </c>
      <c r="D26" s="92"/>
      <c r="E26" s="92"/>
      <c r="F26" s="93"/>
      <c r="G26" s="92"/>
      <c r="H26" s="92"/>
      <c r="I26" s="93"/>
      <c r="J26" s="92"/>
      <c r="K26" s="92"/>
      <c r="L26" s="93"/>
      <c r="M26" s="92"/>
      <c r="N26" s="92"/>
      <c r="O26" s="93"/>
    </row>
    <row r="27" spans="1:15" ht="24.75" customHeight="1">
      <c r="A27" s="9">
        <v>15</v>
      </c>
      <c r="B27" s="10" t="s">
        <v>21</v>
      </c>
      <c r="C27" s="10"/>
      <c r="D27" s="21">
        <f>+'TRI I,II,III,IV 2010 absolute'!F27</f>
        <v>166.27697841726618</v>
      </c>
      <c r="E27" s="11">
        <v>100</v>
      </c>
      <c r="F27" s="20">
        <f t="shared" si="4"/>
        <v>166.27697841726618</v>
      </c>
      <c r="G27" s="21">
        <f>+'TRI I,II,III,IV 2010 absolute'!I27</f>
        <v>356.47482014388487</v>
      </c>
      <c r="H27" s="11">
        <v>100</v>
      </c>
      <c r="I27" s="25">
        <f t="shared" si="3"/>
        <v>356.47482014388487</v>
      </c>
      <c r="J27" s="21">
        <f>'TRI I,II,III,IV 2010 absolute'!L27</f>
        <v>500</v>
      </c>
      <c r="K27" s="11">
        <v>100</v>
      </c>
      <c r="L27" s="91">
        <f t="shared" si="5"/>
        <v>500</v>
      </c>
      <c r="M27" s="90">
        <f>+'TRI I,II,III,IV 2010 absolute'!O27</f>
        <v>647.5719424460432</v>
      </c>
      <c r="N27" s="11">
        <v>100</v>
      </c>
      <c r="O27" s="91">
        <f>M27/N27*100</f>
        <v>647.5719424460432</v>
      </c>
    </row>
    <row r="28" spans="1:15" ht="24.75" customHeight="1">
      <c r="A28" s="19">
        <v>16</v>
      </c>
      <c r="B28" s="148" t="s">
        <v>35</v>
      </c>
      <c r="C28" s="149"/>
      <c r="D28" s="21">
        <f>+'TRI I,II,III,IV 2010 absolute'!F28</f>
        <v>50</v>
      </c>
      <c r="E28" s="11">
        <v>80</v>
      </c>
      <c r="F28" s="20">
        <f t="shared" si="4"/>
        <v>62.5</v>
      </c>
      <c r="G28" s="21">
        <f>+'TRI I,II,III,IV 2010 absolute'!I28</f>
        <v>50</v>
      </c>
      <c r="H28" s="11">
        <v>80</v>
      </c>
      <c r="I28" s="25">
        <f t="shared" si="3"/>
        <v>62.5</v>
      </c>
      <c r="J28" s="21">
        <f>'TRI I,II,III,IV 2010 absolute'!L28</f>
        <v>50</v>
      </c>
      <c r="K28" s="11">
        <v>80</v>
      </c>
      <c r="L28" s="89">
        <f t="shared" si="5"/>
        <v>62.5</v>
      </c>
      <c r="M28" s="90">
        <f>+'TRI I,II,III,IV 2010 absolute'!O28</f>
        <v>50</v>
      </c>
      <c r="N28" s="11">
        <v>80</v>
      </c>
      <c r="O28" s="89">
        <f>M28/N28*100</f>
        <v>62.5</v>
      </c>
    </row>
    <row r="29" spans="1:15" ht="24.75" customHeight="1">
      <c r="A29" s="19">
        <v>17</v>
      </c>
      <c r="B29" s="143" t="s">
        <v>34</v>
      </c>
      <c r="C29" s="144"/>
      <c r="D29" s="21">
        <f>+'TRI I,II,III,IV 2010 absolute'!F29</f>
        <v>100</v>
      </c>
      <c r="E29" s="11">
        <v>85</v>
      </c>
      <c r="F29" s="20">
        <f t="shared" si="4"/>
        <v>117.64705882352942</v>
      </c>
      <c r="G29" s="21" t="e">
        <f>+'TRI I,II,III,IV 2010 absolute'!I29</f>
        <v>#DIV/0!</v>
      </c>
      <c r="H29" s="11">
        <v>85</v>
      </c>
      <c r="I29" s="25" t="e">
        <f t="shared" si="3"/>
        <v>#DIV/0!</v>
      </c>
      <c r="J29" s="21">
        <v>0</v>
      </c>
      <c r="K29" s="11">
        <v>85</v>
      </c>
      <c r="L29" s="89">
        <f t="shared" si="5"/>
        <v>0</v>
      </c>
      <c r="M29" s="90">
        <f>+'TRI I,II,III,IV 2010 absolute'!O29</f>
        <v>100</v>
      </c>
      <c r="N29" s="11">
        <v>85</v>
      </c>
      <c r="O29" s="89">
        <f>M29/N29*100</f>
        <v>117.64705882352942</v>
      </c>
    </row>
    <row r="30" spans="1:15" ht="24.75" customHeight="1">
      <c r="A30" s="9">
        <v>18</v>
      </c>
      <c r="B30" s="10" t="s">
        <v>22</v>
      </c>
      <c r="C30" s="10"/>
      <c r="D30" s="21">
        <f>+'TRI I,II,III,IV 2010 absolute'!F30</f>
        <v>100</v>
      </c>
      <c r="E30" s="11">
        <v>30</v>
      </c>
      <c r="F30" s="20">
        <f t="shared" si="4"/>
        <v>333.33333333333337</v>
      </c>
      <c r="G30" s="21">
        <f>+'TRI I,II,III,IV 2010 absolute'!I30</f>
        <v>69.56521739130434</v>
      </c>
      <c r="H30" s="11">
        <v>30</v>
      </c>
      <c r="I30" s="25">
        <f t="shared" si="3"/>
        <v>231.8840579710145</v>
      </c>
      <c r="J30" s="21">
        <f>'TRI I,II,III,IV 2010 absolute'!L30</f>
        <v>69.56521739130434</v>
      </c>
      <c r="K30" s="11">
        <v>30</v>
      </c>
      <c r="L30" s="25">
        <f t="shared" si="5"/>
        <v>231.8840579710145</v>
      </c>
      <c r="M30" s="21">
        <f>+'TRI I,II,III,IV 2010 absolute'!O30</f>
        <v>89.13043478260869</v>
      </c>
      <c r="N30" s="11">
        <v>30</v>
      </c>
      <c r="O30" s="25">
        <f>M30/N30*100</f>
        <v>297.1014492753623</v>
      </c>
    </row>
    <row r="31" ht="15" customHeight="1"/>
    <row r="32" spans="8:10" ht="14.25" customHeight="1">
      <c r="H32" s="145" t="s">
        <v>50</v>
      </c>
      <c r="I32" s="145"/>
      <c r="J32" s="145"/>
    </row>
    <row r="33" spans="8:10" ht="15" customHeight="1">
      <c r="H33" s="150" t="s">
        <v>40</v>
      </c>
      <c r="I33" s="150"/>
      <c r="J33" s="150"/>
    </row>
    <row r="34" spans="8:10" ht="15.75" customHeight="1">
      <c r="H34" s="150" t="s">
        <v>41</v>
      </c>
      <c r="I34" s="150"/>
      <c r="J34" s="150"/>
    </row>
    <row r="35" spans="8:10" ht="7.5" customHeight="1">
      <c r="H35" s="1"/>
      <c r="I35" s="1"/>
      <c r="J35" s="1"/>
    </row>
    <row r="36" spans="8:10" ht="9.75" customHeight="1">
      <c r="H36" s="1"/>
      <c r="I36" s="1"/>
      <c r="J36" s="1"/>
    </row>
    <row r="37" ht="15" customHeight="1"/>
    <row r="38" spans="8:10" ht="16.5" customHeight="1">
      <c r="H38" s="141" t="s">
        <v>51</v>
      </c>
      <c r="I38" s="141"/>
      <c r="J38" s="141"/>
    </row>
    <row r="39" spans="8:10" ht="18" customHeight="1">
      <c r="H39" s="142" t="s">
        <v>43</v>
      </c>
      <c r="I39" s="142"/>
      <c r="J39" s="142"/>
    </row>
    <row r="40" ht="15" customHeight="1"/>
  </sheetData>
  <sheetProtection/>
  <mergeCells count="16">
    <mergeCell ref="G5:I5"/>
    <mergeCell ref="B29:C29"/>
    <mergeCell ref="H32:J32"/>
    <mergeCell ref="B5:C6"/>
    <mergeCell ref="A5:A6"/>
    <mergeCell ref="J5:L5"/>
    <mergeCell ref="M5:O5"/>
    <mergeCell ref="H33:J33"/>
    <mergeCell ref="H34:J34"/>
    <mergeCell ref="H38:J38"/>
    <mergeCell ref="H39:J39"/>
    <mergeCell ref="A1:L1"/>
    <mergeCell ref="A2:G2"/>
    <mergeCell ref="B9:C9"/>
    <mergeCell ref="B28:C28"/>
    <mergeCell ref="D5:F5"/>
  </mergeCells>
  <printOptions horizontalCentered="1"/>
  <pageMargins left="0.2755905511811024" right="0.44" top="0.3937007874015748" bottom="0.2755905511811024" header="0.2362204724409449" footer="0.35433070866141736"/>
  <pageSetup fitToHeight="1" fitToWidth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9"/>
  <sheetViews>
    <sheetView view="pageBreakPreview" zoomScaleSheetLayoutView="100" zoomScalePageLayoutView="0" workbookViewId="0" topLeftCell="A21">
      <selection activeCell="F29" sqref="F29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78" customWidth="1"/>
    <col min="5" max="5" width="14.28125" style="0" customWidth="1"/>
    <col min="7" max="7" width="14.57421875" style="0" customWidth="1"/>
  </cols>
  <sheetData>
    <row r="1" spans="1:7" ht="19.5" customHeight="1">
      <c r="A1" s="146" t="s">
        <v>36</v>
      </c>
      <c r="B1" s="146"/>
      <c r="C1" s="146"/>
      <c r="D1" s="146"/>
      <c r="E1" s="146"/>
      <c r="F1" s="146"/>
      <c r="G1" s="146"/>
    </row>
    <row r="2" spans="1:7" ht="13.5" customHeight="1">
      <c r="A2" s="147"/>
      <c r="B2" s="147"/>
      <c r="C2" s="147"/>
      <c r="D2" s="147"/>
      <c r="E2" s="147"/>
      <c r="F2" s="147"/>
      <c r="G2" s="147"/>
    </row>
    <row r="3" spans="1:7" ht="18">
      <c r="A3" s="3" t="s">
        <v>37</v>
      </c>
      <c r="B3" s="2"/>
      <c r="C3" s="2"/>
      <c r="D3" s="76"/>
      <c r="E3" s="2"/>
      <c r="F3" s="2"/>
      <c r="G3" s="2"/>
    </row>
    <row r="4" spans="1:7" ht="18">
      <c r="A4" s="3" t="s">
        <v>99</v>
      </c>
      <c r="B4" s="2"/>
      <c r="C4" s="2"/>
      <c r="D4" s="76"/>
      <c r="E4" s="2"/>
      <c r="F4" s="2"/>
      <c r="G4" s="2"/>
    </row>
    <row r="5" spans="1:7" ht="13.5" customHeight="1">
      <c r="A5" s="2"/>
      <c r="B5" s="2"/>
      <c r="C5" s="2"/>
      <c r="D5" s="76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77" t="s">
        <v>3</v>
      </c>
      <c r="E6" s="7" t="s">
        <v>2</v>
      </c>
      <c r="F6" s="4" t="s">
        <v>23</v>
      </c>
      <c r="G6" s="8" t="s">
        <v>24</v>
      </c>
    </row>
    <row r="7" spans="1:7" ht="24.75" customHeight="1">
      <c r="A7" s="9">
        <v>1</v>
      </c>
      <c r="B7" s="10" t="s">
        <v>4</v>
      </c>
      <c r="C7" s="10"/>
      <c r="D7" s="11">
        <v>2583</v>
      </c>
      <c r="E7" s="11">
        <v>3474</v>
      </c>
      <c r="F7" s="25">
        <f>D7/E7*100</f>
        <v>74.35233160621762</v>
      </c>
      <c r="G7" s="10"/>
    </row>
    <row r="8" spans="1:7" ht="24.75" customHeight="1">
      <c r="A8" s="9">
        <v>2</v>
      </c>
      <c r="B8" s="10" t="s">
        <v>5</v>
      </c>
      <c r="C8" s="10"/>
      <c r="D8" s="11">
        <v>380</v>
      </c>
      <c r="E8" s="11">
        <v>749</v>
      </c>
      <c r="F8" s="25">
        <f aca="true" t="shared" si="0" ref="F8:F30">D8/E8*100</f>
        <v>50.734312416555404</v>
      </c>
      <c r="G8" s="10"/>
    </row>
    <row r="9" spans="1:7" ht="24.75" customHeight="1">
      <c r="A9" s="19">
        <v>3</v>
      </c>
      <c r="B9" s="143" t="s">
        <v>33</v>
      </c>
      <c r="C9" s="144"/>
      <c r="D9" s="11">
        <v>2709</v>
      </c>
      <c r="E9" s="11">
        <v>3440</v>
      </c>
      <c r="F9" s="25">
        <f t="shared" si="0"/>
        <v>78.75</v>
      </c>
      <c r="G9" s="10"/>
    </row>
    <row r="10" spans="1:7" ht="24.75" customHeight="1">
      <c r="A10" s="9">
        <v>4</v>
      </c>
      <c r="B10" s="10" t="s">
        <v>6</v>
      </c>
      <c r="C10" s="10"/>
      <c r="D10" s="11">
        <v>2649</v>
      </c>
      <c r="E10" s="11">
        <v>3440</v>
      </c>
      <c r="F10" s="25">
        <f>D10/E10*100</f>
        <v>77.00581395348837</v>
      </c>
      <c r="G10" s="10"/>
    </row>
    <row r="11" spans="1:7" ht="24.75" customHeight="1">
      <c r="A11" s="9">
        <v>5</v>
      </c>
      <c r="B11" s="10" t="s">
        <v>7</v>
      </c>
      <c r="C11" s="10"/>
      <c r="D11" s="11">
        <v>430</v>
      </c>
      <c r="E11" s="11">
        <v>511</v>
      </c>
      <c r="F11" s="25">
        <f>D11/E11*100</f>
        <v>84.14872798434442</v>
      </c>
      <c r="G11" s="10"/>
    </row>
    <row r="12" spans="1:7" ht="24.75" customHeight="1">
      <c r="A12" s="9">
        <v>6</v>
      </c>
      <c r="B12" s="10" t="s">
        <v>8</v>
      </c>
      <c r="C12" s="10"/>
      <c r="D12" s="11">
        <v>2563</v>
      </c>
      <c r="E12" s="14">
        <v>3406</v>
      </c>
      <c r="F12" s="25">
        <f>D12/E12*100</f>
        <v>75.24955960070464</v>
      </c>
      <c r="G12" s="10"/>
    </row>
    <row r="13" spans="1:7" ht="24.75" customHeight="1">
      <c r="A13" s="9">
        <v>7</v>
      </c>
      <c r="B13" s="10" t="s">
        <v>9</v>
      </c>
      <c r="C13" s="10"/>
      <c r="D13" s="11">
        <v>39</v>
      </c>
      <c r="E13" s="11">
        <v>46</v>
      </c>
      <c r="F13" s="25">
        <f>D13/E13*100</f>
        <v>84.78260869565217</v>
      </c>
      <c r="G13" s="10"/>
    </row>
    <row r="14" spans="1:7" ht="24.75" customHeight="1">
      <c r="A14" s="9">
        <v>8</v>
      </c>
      <c r="B14" s="10" t="s">
        <v>10</v>
      </c>
      <c r="C14" s="10"/>
      <c r="D14" s="11">
        <v>7460</v>
      </c>
      <c r="E14" s="11">
        <v>13743</v>
      </c>
      <c r="F14" s="25">
        <f>D14/E14*100</f>
        <v>54.28218001891872</v>
      </c>
      <c r="G14" s="10"/>
    </row>
    <row r="15" spans="1:7" ht="24.75" customHeight="1">
      <c r="A15" s="9">
        <v>9</v>
      </c>
      <c r="B15" s="10" t="s">
        <v>11</v>
      </c>
      <c r="C15" s="10"/>
      <c r="D15" s="11">
        <v>34</v>
      </c>
      <c r="E15" s="11">
        <v>34</v>
      </c>
      <c r="F15" s="25">
        <f t="shared" si="0"/>
        <v>100</v>
      </c>
      <c r="G15" s="10"/>
    </row>
    <row r="16" spans="1:7" ht="24.75" customHeight="1">
      <c r="A16" s="9">
        <v>10</v>
      </c>
      <c r="B16" s="10" t="s">
        <v>12</v>
      </c>
      <c r="C16" s="10"/>
      <c r="D16" s="11">
        <v>3</v>
      </c>
      <c r="E16" s="11">
        <v>4</v>
      </c>
      <c r="F16" s="25">
        <f t="shared" si="0"/>
        <v>75</v>
      </c>
      <c r="G16" s="10"/>
    </row>
    <row r="17" spans="1:7" ht="24.75" customHeight="1">
      <c r="A17" s="9">
        <v>11</v>
      </c>
      <c r="B17" s="10" t="s">
        <v>13</v>
      </c>
      <c r="C17" s="10"/>
      <c r="D17" s="11">
        <v>4367</v>
      </c>
      <c r="E17" s="11">
        <v>4876</v>
      </c>
      <c r="F17" s="25">
        <f t="shared" si="0"/>
        <v>89.56111566858081</v>
      </c>
      <c r="G17" s="10"/>
    </row>
    <row r="18" spans="1:7" ht="24.75" customHeight="1">
      <c r="A18" s="9">
        <v>12</v>
      </c>
      <c r="B18" s="10" t="s">
        <v>14</v>
      </c>
      <c r="C18" s="10"/>
      <c r="D18" s="11">
        <v>25116</v>
      </c>
      <c r="E18" s="11">
        <v>44591</v>
      </c>
      <c r="F18" s="25">
        <f>D18/E18*100</f>
        <v>56.32526743064744</v>
      </c>
      <c r="G18" s="10"/>
    </row>
    <row r="19" spans="1:7" ht="24.75" customHeight="1">
      <c r="A19" s="9">
        <v>13</v>
      </c>
      <c r="B19" s="10" t="s">
        <v>15</v>
      </c>
      <c r="C19" s="10"/>
      <c r="D19" s="120"/>
      <c r="E19" s="120"/>
      <c r="F19" s="139"/>
      <c r="G19" s="129"/>
    </row>
    <row r="20" spans="1:7" ht="24.75" customHeight="1">
      <c r="A20" s="9"/>
      <c r="B20" s="13" t="s">
        <v>16</v>
      </c>
      <c r="C20" s="12" t="s">
        <v>25</v>
      </c>
      <c r="D20" s="11">
        <v>0</v>
      </c>
      <c r="E20" s="14">
        <v>2</v>
      </c>
      <c r="F20" s="25">
        <f>D20/E20*2</f>
        <v>0</v>
      </c>
      <c r="G20" s="10"/>
    </row>
    <row r="21" spans="1:7" ht="24.75" customHeight="1">
      <c r="A21" s="9"/>
      <c r="B21" s="13" t="s">
        <v>17</v>
      </c>
      <c r="C21" s="12" t="s">
        <v>26</v>
      </c>
      <c r="D21" s="11">
        <v>422</v>
      </c>
      <c r="E21" s="11">
        <v>1029</v>
      </c>
      <c r="F21" s="25">
        <f t="shared" si="0"/>
        <v>41.010689990281826</v>
      </c>
      <c r="G21" s="10"/>
    </row>
    <row r="22" spans="1:7" ht="24.75" customHeight="1">
      <c r="A22" s="9"/>
      <c r="B22" s="13" t="s">
        <v>18</v>
      </c>
      <c r="C22" s="12" t="s">
        <v>27</v>
      </c>
      <c r="D22" s="11">
        <v>212</v>
      </c>
      <c r="E22" s="11">
        <v>283</v>
      </c>
      <c r="F22" s="25">
        <f t="shared" si="0"/>
        <v>74.91166077738515</v>
      </c>
      <c r="G22" s="10"/>
    </row>
    <row r="23" spans="1:7" ht="24.75" customHeight="1">
      <c r="A23" s="9"/>
      <c r="B23" s="13" t="s">
        <v>19</v>
      </c>
      <c r="C23" s="12" t="s">
        <v>28</v>
      </c>
      <c r="D23" s="11">
        <v>602</v>
      </c>
      <c r="E23" s="11">
        <v>602</v>
      </c>
      <c r="F23" s="25">
        <f t="shared" si="0"/>
        <v>100</v>
      </c>
      <c r="G23" s="10"/>
    </row>
    <row r="24" spans="1:7" ht="24.75" customHeight="1">
      <c r="A24" s="9"/>
      <c r="B24" s="13" t="s">
        <v>20</v>
      </c>
      <c r="C24" s="12" t="s">
        <v>29</v>
      </c>
      <c r="D24" s="11">
        <v>8977</v>
      </c>
      <c r="E24" s="11">
        <v>11207</v>
      </c>
      <c r="F24" s="25">
        <f t="shared" si="0"/>
        <v>80.1017221379495</v>
      </c>
      <c r="G24" s="10"/>
    </row>
    <row r="25" spans="1:7" ht="24.75" customHeight="1">
      <c r="A25" s="9">
        <v>14</v>
      </c>
      <c r="B25" s="15" t="s">
        <v>30</v>
      </c>
      <c r="C25" s="10"/>
      <c r="D25" s="11">
        <v>52396</v>
      </c>
      <c r="E25" s="11">
        <v>74139</v>
      </c>
      <c r="F25" s="25">
        <f>D25/E25*100</f>
        <v>70.67265541752654</v>
      </c>
      <c r="G25" s="10"/>
    </row>
    <row r="26" spans="1:7" ht="24.75" customHeight="1">
      <c r="A26" s="16"/>
      <c r="B26" s="17" t="s">
        <v>32</v>
      </c>
      <c r="C26" s="18" t="s">
        <v>31</v>
      </c>
      <c r="D26" s="120"/>
      <c r="E26" s="120"/>
      <c r="F26" s="139"/>
      <c r="G26" s="129"/>
    </row>
    <row r="27" spans="1:7" ht="24.75" customHeight="1">
      <c r="A27" s="9">
        <v>15</v>
      </c>
      <c r="B27" s="10" t="s">
        <v>21</v>
      </c>
      <c r="C27" s="10"/>
      <c r="D27" s="11">
        <v>5560</v>
      </c>
      <c r="E27" s="11">
        <v>1112</v>
      </c>
      <c r="F27" s="25">
        <f t="shared" si="0"/>
        <v>500</v>
      </c>
      <c r="G27" s="10"/>
    </row>
    <row r="28" spans="1:7" ht="24.75" customHeight="1">
      <c r="A28" s="19">
        <v>16</v>
      </c>
      <c r="B28" s="148" t="s">
        <v>35</v>
      </c>
      <c r="C28" s="149"/>
      <c r="D28" s="11">
        <v>7</v>
      </c>
      <c r="E28" s="11">
        <v>14</v>
      </c>
      <c r="F28" s="25">
        <f t="shared" si="0"/>
        <v>50</v>
      </c>
      <c r="G28" s="10"/>
    </row>
    <row r="29" spans="1:7" ht="24.75" customHeight="1">
      <c r="A29" s="19">
        <v>17</v>
      </c>
      <c r="B29" s="143" t="s">
        <v>34</v>
      </c>
      <c r="C29" s="144"/>
      <c r="D29" s="11">
        <v>0</v>
      </c>
      <c r="E29" s="11">
        <v>0</v>
      </c>
      <c r="F29" s="25" t="e">
        <f t="shared" si="0"/>
        <v>#DIV/0!</v>
      </c>
      <c r="G29" s="10"/>
    </row>
    <row r="30" spans="1:7" ht="24.75" customHeight="1">
      <c r="A30" s="9">
        <v>18</v>
      </c>
      <c r="B30" s="10" t="s">
        <v>22</v>
      </c>
      <c r="C30" s="10"/>
      <c r="D30" s="11">
        <v>32</v>
      </c>
      <c r="E30" s="11">
        <v>46</v>
      </c>
      <c r="F30" s="25">
        <f t="shared" si="0"/>
        <v>69.56521739130434</v>
      </c>
      <c r="G30" s="10"/>
    </row>
    <row r="31" ht="24.75" customHeight="1"/>
    <row r="32" spans="5:8" ht="24.75" customHeight="1">
      <c r="E32" s="145" t="s">
        <v>100</v>
      </c>
      <c r="F32" s="145"/>
      <c r="G32" s="145"/>
      <c r="H32" s="22"/>
    </row>
    <row r="33" spans="5:8" ht="24.75" customHeight="1">
      <c r="E33" s="150" t="s">
        <v>40</v>
      </c>
      <c r="F33" s="150"/>
      <c r="G33" s="150"/>
      <c r="H33" s="22"/>
    </row>
    <row r="34" spans="5:8" ht="24.75" customHeight="1">
      <c r="E34" s="150" t="s">
        <v>41</v>
      </c>
      <c r="F34" s="150"/>
      <c r="G34" s="150"/>
      <c r="H34" s="22"/>
    </row>
    <row r="35" spans="5:7" ht="24.75" customHeight="1">
      <c r="E35" s="1"/>
      <c r="F35" s="1"/>
      <c r="G35" s="1"/>
    </row>
    <row r="36" spans="5:7" ht="24.75" customHeight="1">
      <c r="E36" s="1"/>
      <c r="F36" s="1"/>
      <c r="G36" s="1"/>
    </row>
    <row r="37" ht="24.75" customHeight="1"/>
    <row r="38" spans="5:8" ht="24.75" customHeight="1">
      <c r="E38" s="141" t="s">
        <v>42</v>
      </c>
      <c r="F38" s="141"/>
      <c r="G38" s="141"/>
      <c r="H38" s="23"/>
    </row>
    <row r="39" spans="5:8" ht="24.75" customHeight="1">
      <c r="E39" s="142" t="s">
        <v>43</v>
      </c>
      <c r="F39" s="142"/>
      <c r="G39" s="142"/>
      <c r="H39" s="24"/>
    </row>
    <row r="40" ht="15" customHeight="1"/>
  </sheetData>
  <sheetProtection/>
  <mergeCells count="10">
    <mergeCell ref="E38:G38"/>
    <mergeCell ref="E39:G39"/>
    <mergeCell ref="B29:C29"/>
    <mergeCell ref="E32:G32"/>
    <mergeCell ref="A1:G1"/>
    <mergeCell ref="A2:G2"/>
    <mergeCell ref="B9:C9"/>
    <mergeCell ref="B28:C28"/>
    <mergeCell ref="E33:G33"/>
    <mergeCell ref="E34:G34"/>
  </mergeCells>
  <printOptions horizontalCentered="1"/>
  <pageMargins left="0.27" right="0.37" top="0.7086614173228347" bottom="0.5118110236220472" header="0.5118110236220472" footer="0.5118110236220472"/>
  <pageSetup fitToHeight="0" fitToWidth="1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9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78" customWidth="1"/>
    <col min="5" max="5" width="14.28125" style="0" customWidth="1"/>
    <col min="7" max="7" width="14.57421875" style="0" customWidth="1"/>
  </cols>
  <sheetData>
    <row r="1" spans="1:7" ht="19.5" customHeight="1">
      <c r="A1" s="146" t="s">
        <v>36</v>
      </c>
      <c r="B1" s="146"/>
      <c r="C1" s="146"/>
      <c r="D1" s="146"/>
      <c r="E1" s="146"/>
      <c r="F1" s="146"/>
      <c r="G1" s="146"/>
    </row>
    <row r="2" spans="1:7" ht="13.5" customHeight="1">
      <c r="A2" s="147"/>
      <c r="B2" s="147"/>
      <c r="C2" s="147"/>
      <c r="D2" s="147"/>
      <c r="E2" s="147"/>
      <c r="F2" s="147"/>
      <c r="G2" s="147"/>
    </row>
    <row r="3" spans="1:7" ht="18">
      <c r="A3" s="3" t="s">
        <v>37</v>
      </c>
      <c r="B3" s="2"/>
      <c r="C3" s="2"/>
      <c r="D3" s="76"/>
      <c r="E3" s="2"/>
      <c r="F3" s="2"/>
      <c r="G3" s="2"/>
    </row>
    <row r="4" spans="1:7" ht="18">
      <c r="A4" s="3" t="s">
        <v>45</v>
      </c>
      <c r="B4" s="2"/>
      <c r="C4" s="2"/>
      <c r="D4" s="76"/>
      <c r="E4" s="2"/>
      <c r="F4" s="2"/>
      <c r="G4" s="2"/>
    </row>
    <row r="5" spans="1:7" ht="13.5" customHeight="1">
      <c r="A5" s="2"/>
      <c r="B5" s="2"/>
      <c r="C5" s="2"/>
      <c r="D5" s="76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77" t="s">
        <v>3</v>
      </c>
      <c r="E6" s="7" t="s">
        <v>2</v>
      </c>
      <c r="F6" s="4" t="s">
        <v>23</v>
      </c>
      <c r="G6" s="8" t="s">
        <v>24</v>
      </c>
    </row>
    <row r="7" spans="1:7" ht="24.75" customHeight="1">
      <c r="A7" s="9">
        <v>1</v>
      </c>
      <c r="B7" s="10" t="s">
        <v>4</v>
      </c>
      <c r="C7" s="10"/>
      <c r="D7" s="44">
        <v>1699</v>
      </c>
      <c r="E7" s="11">
        <v>3474</v>
      </c>
      <c r="F7" s="25">
        <f>D7/E7*100</f>
        <v>48.90616004605642</v>
      </c>
      <c r="G7" s="10"/>
    </row>
    <row r="8" spans="1:7" ht="24.75" customHeight="1">
      <c r="A8" s="9">
        <v>2</v>
      </c>
      <c r="B8" s="10" t="s">
        <v>5</v>
      </c>
      <c r="C8" s="10"/>
      <c r="D8" s="44">
        <v>131</v>
      </c>
      <c r="E8" s="11">
        <v>749</v>
      </c>
      <c r="F8" s="25">
        <f aca="true" t="shared" si="0" ref="F8:F30">D8/E8*100</f>
        <v>17.489986648865152</v>
      </c>
      <c r="G8" s="10"/>
    </row>
    <row r="9" spans="1:7" ht="24.75" customHeight="1">
      <c r="A9" s="19">
        <v>3</v>
      </c>
      <c r="B9" s="143" t="s">
        <v>33</v>
      </c>
      <c r="C9" s="144"/>
      <c r="D9" s="44">
        <v>1793</v>
      </c>
      <c r="E9" s="11">
        <v>3440</v>
      </c>
      <c r="F9" s="25">
        <f t="shared" si="0"/>
        <v>52.122093023255815</v>
      </c>
      <c r="G9" s="10"/>
    </row>
    <row r="10" spans="1:7" ht="24.75" customHeight="1">
      <c r="A10" s="9">
        <v>4</v>
      </c>
      <c r="B10" s="10" t="s">
        <v>6</v>
      </c>
      <c r="C10" s="10"/>
      <c r="D10" s="44">
        <v>1733</v>
      </c>
      <c r="E10" s="11">
        <v>3440</v>
      </c>
      <c r="F10" s="25">
        <f>D10/E10*100</f>
        <v>50.37790697674419</v>
      </c>
      <c r="G10" s="10"/>
    </row>
    <row r="11" spans="1:7" ht="24.75" customHeight="1">
      <c r="A11" s="9">
        <v>5</v>
      </c>
      <c r="B11" s="10" t="s">
        <v>7</v>
      </c>
      <c r="C11" s="10"/>
      <c r="D11" s="44">
        <v>281</v>
      </c>
      <c r="E11" s="11">
        <v>511</v>
      </c>
      <c r="F11" s="25">
        <f>D11/E11*100</f>
        <v>54.99021526418787</v>
      </c>
      <c r="G11" s="10"/>
    </row>
    <row r="12" spans="1:7" ht="24.75" customHeight="1">
      <c r="A12" s="9">
        <v>6</v>
      </c>
      <c r="B12" s="10" t="s">
        <v>8</v>
      </c>
      <c r="C12" s="10"/>
      <c r="D12" s="44">
        <v>1784</v>
      </c>
      <c r="E12" s="14">
        <v>3406</v>
      </c>
      <c r="F12" s="25">
        <f>D12/E12*100</f>
        <v>52.37815619495009</v>
      </c>
      <c r="G12" s="10"/>
    </row>
    <row r="13" spans="1:7" ht="24.75" customHeight="1">
      <c r="A13" s="9">
        <v>7</v>
      </c>
      <c r="B13" s="10" t="s">
        <v>9</v>
      </c>
      <c r="C13" s="10"/>
      <c r="D13" s="44">
        <v>34</v>
      </c>
      <c r="E13" s="11">
        <v>46</v>
      </c>
      <c r="F13" s="25">
        <f>D13/E13*100</f>
        <v>73.91304347826086</v>
      </c>
      <c r="G13" s="10"/>
    </row>
    <row r="14" spans="1:7" ht="24.75" customHeight="1">
      <c r="A14" s="9">
        <v>8</v>
      </c>
      <c r="B14" s="10" t="s">
        <v>10</v>
      </c>
      <c r="C14" s="10"/>
      <c r="D14" s="44">
        <v>5047</v>
      </c>
      <c r="E14" s="11">
        <v>13743</v>
      </c>
      <c r="F14" s="25">
        <f>D14/E14*100</f>
        <v>36.72415047660627</v>
      </c>
      <c r="G14" s="10"/>
    </row>
    <row r="15" spans="1:7" ht="24.75" customHeight="1">
      <c r="A15" s="9">
        <v>9</v>
      </c>
      <c r="B15" s="10" t="s">
        <v>11</v>
      </c>
      <c r="C15" s="10"/>
      <c r="D15" s="51">
        <v>0</v>
      </c>
      <c r="E15" s="11">
        <v>34</v>
      </c>
      <c r="F15" s="25">
        <f t="shared" si="0"/>
        <v>0</v>
      </c>
      <c r="G15" s="10"/>
    </row>
    <row r="16" spans="1:7" ht="24.75" customHeight="1">
      <c r="A16" s="9">
        <v>10</v>
      </c>
      <c r="B16" s="10" t="s">
        <v>12</v>
      </c>
      <c r="C16" s="10"/>
      <c r="D16" s="44">
        <v>9</v>
      </c>
      <c r="E16" s="11">
        <v>4</v>
      </c>
      <c r="F16" s="25">
        <f t="shared" si="0"/>
        <v>225</v>
      </c>
      <c r="G16" s="10"/>
    </row>
    <row r="17" spans="1:7" ht="24.75" customHeight="1">
      <c r="A17" s="9">
        <v>11</v>
      </c>
      <c r="B17" s="10" t="s">
        <v>13</v>
      </c>
      <c r="C17" s="10"/>
      <c r="D17" s="44">
        <v>0</v>
      </c>
      <c r="E17" s="11">
        <v>4876</v>
      </c>
      <c r="F17" s="25">
        <f t="shared" si="0"/>
        <v>0</v>
      </c>
      <c r="G17" s="10"/>
    </row>
    <row r="18" spans="1:7" ht="24.75" customHeight="1">
      <c r="A18" s="9">
        <v>12</v>
      </c>
      <c r="B18" s="10" t="s">
        <v>14</v>
      </c>
      <c r="C18" s="10"/>
      <c r="D18" s="57">
        <v>18942</v>
      </c>
      <c r="E18" s="11">
        <v>44591</v>
      </c>
      <c r="F18" s="25">
        <f>D18/E18*100</f>
        <v>42.47942409903344</v>
      </c>
      <c r="G18" s="10"/>
    </row>
    <row r="19" spans="1:7" ht="24.75" customHeight="1">
      <c r="A19" s="9">
        <v>13</v>
      </c>
      <c r="B19" s="10" t="s">
        <v>15</v>
      </c>
      <c r="C19" s="10"/>
      <c r="D19" s="122"/>
      <c r="E19" s="120"/>
      <c r="F19" s="139"/>
      <c r="G19" s="129"/>
    </row>
    <row r="20" spans="1:7" ht="24.75" customHeight="1">
      <c r="A20" s="9"/>
      <c r="B20" s="13" t="s">
        <v>16</v>
      </c>
      <c r="C20" s="12" t="s">
        <v>25</v>
      </c>
      <c r="D20" s="46">
        <v>0</v>
      </c>
      <c r="E20" s="14">
        <v>2</v>
      </c>
      <c r="F20" s="25">
        <f>D20/E20*2</f>
        <v>0</v>
      </c>
      <c r="G20" s="10"/>
    </row>
    <row r="21" spans="1:7" ht="24.75" customHeight="1">
      <c r="A21" s="9"/>
      <c r="B21" s="13" t="s">
        <v>17</v>
      </c>
      <c r="C21" s="12" t="s">
        <v>26</v>
      </c>
      <c r="D21" s="44">
        <v>324</v>
      </c>
      <c r="E21" s="11">
        <v>1029</v>
      </c>
      <c r="F21" s="25">
        <f t="shared" si="0"/>
        <v>31.486880466472307</v>
      </c>
      <c r="G21" s="10"/>
    </row>
    <row r="22" spans="1:7" ht="24.75" customHeight="1">
      <c r="A22" s="9"/>
      <c r="B22" s="13" t="s">
        <v>18</v>
      </c>
      <c r="C22" s="12" t="s">
        <v>27</v>
      </c>
      <c r="D22" s="44">
        <v>146</v>
      </c>
      <c r="E22" s="11">
        <v>283</v>
      </c>
      <c r="F22" s="25">
        <f t="shared" si="0"/>
        <v>51.590106007067135</v>
      </c>
      <c r="G22" s="10"/>
    </row>
    <row r="23" spans="1:7" ht="24.75" customHeight="1">
      <c r="A23" s="9"/>
      <c r="B23" s="13" t="s">
        <v>19</v>
      </c>
      <c r="C23" s="12" t="s">
        <v>28</v>
      </c>
      <c r="D23" s="44">
        <v>558</v>
      </c>
      <c r="E23" s="11">
        <v>602</v>
      </c>
      <c r="F23" s="25">
        <f t="shared" si="0"/>
        <v>92.69102990033223</v>
      </c>
      <c r="G23" s="10"/>
    </row>
    <row r="24" spans="1:7" ht="24.75" customHeight="1">
      <c r="A24" s="9"/>
      <c r="B24" s="13" t="s">
        <v>20</v>
      </c>
      <c r="C24" s="12" t="s">
        <v>29</v>
      </c>
      <c r="D24" s="44">
        <v>6724</v>
      </c>
      <c r="E24" s="11">
        <v>11207</v>
      </c>
      <c r="F24" s="25">
        <f t="shared" si="0"/>
        <v>59.99821540108861</v>
      </c>
      <c r="G24" s="10"/>
    </row>
    <row r="25" spans="1:7" ht="24.75" customHeight="1">
      <c r="A25" s="9">
        <v>14</v>
      </c>
      <c r="B25" s="15" t="s">
        <v>30</v>
      </c>
      <c r="C25" s="10"/>
      <c r="D25" s="58">
        <v>33378</v>
      </c>
      <c r="E25" s="11">
        <v>74139</v>
      </c>
      <c r="F25" s="25">
        <f>D25/E25*100</f>
        <v>45.020839234411035</v>
      </c>
      <c r="G25" s="10"/>
    </row>
    <row r="26" spans="1:7" ht="24.75" customHeight="1">
      <c r="A26" s="16"/>
      <c r="B26" s="17" t="s">
        <v>32</v>
      </c>
      <c r="C26" s="18" t="s">
        <v>31</v>
      </c>
      <c r="D26" s="122"/>
      <c r="E26" s="120"/>
      <c r="F26" s="139"/>
      <c r="G26" s="129"/>
    </row>
    <row r="27" spans="1:7" ht="24.75" customHeight="1">
      <c r="A27" s="9">
        <v>15</v>
      </c>
      <c r="B27" s="10" t="s">
        <v>21</v>
      </c>
      <c r="C27" s="10"/>
      <c r="D27" s="58">
        <v>3964</v>
      </c>
      <c r="E27" s="11">
        <v>1112</v>
      </c>
      <c r="F27" s="25">
        <f t="shared" si="0"/>
        <v>356.47482014388487</v>
      </c>
      <c r="G27" s="10"/>
    </row>
    <row r="28" spans="1:7" ht="24.75" customHeight="1">
      <c r="A28" s="19">
        <v>16</v>
      </c>
      <c r="B28" s="148" t="s">
        <v>35</v>
      </c>
      <c r="C28" s="149"/>
      <c r="D28" s="44">
        <v>7</v>
      </c>
      <c r="E28" s="11">
        <v>14</v>
      </c>
      <c r="F28" s="25">
        <f t="shared" si="0"/>
        <v>50</v>
      </c>
      <c r="G28" s="10"/>
    </row>
    <row r="29" spans="1:7" ht="24.75" customHeight="1">
      <c r="A29" s="19">
        <v>17</v>
      </c>
      <c r="B29" s="143" t="s">
        <v>34</v>
      </c>
      <c r="C29" s="144"/>
      <c r="D29" s="80">
        <v>0</v>
      </c>
      <c r="E29" s="11">
        <v>0</v>
      </c>
      <c r="F29" s="25" t="e">
        <f t="shared" si="0"/>
        <v>#DIV/0!</v>
      </c>
      <c r="G29" s="10"/>
    </row>
    <row r="30" spans="1:7" ht="24.75" customHeight="1" thickBot="1">
      <c r="A30" s="9">
        <v>18</v>
      </c>
      <c r="B30" s="10" t="s">
        <v>22</v>
      </c>
      <c r="C30" s="10"/>
      <c r="D30" s="113">
        <v>32</v>
      </c>
      <c r="E30" s="11">
        <v>46</v>
      </c>
      <c r="F30" s="25">
        <f t="shared" si="0"/>
        <v>69.56521739130434</v>
      </c>
      <c r="G30" s="10"/>
    </row>
    <row r="31" ht="24.75" customHeight="1"/>
    <row r="32" spans="5:8" ht="24.75" customHeight="1">
      <c r="E32" s="151" t="s">
        <v>110</v>
      </c>
      <c r="F32" s="145"/>
      <c r="G32" s="145"/>
      <c r="H32" s="22"/>
    </row>
    <row r="33" spans="5:8" ht="24.75" customHeight="1">
      <c r="E33" s="150" t="s">
        <v>40</v>
      </c>
      <c r="F33" s="150"/>
      <c r="G33" s="150"/>
      <c r="H33" s="22"/>
    </row>
    <row r="34" spans="5:8" ht="24.75" customHeight="1">
      <c r="E34" s="150" t="s">
        <v>41</v>
      </c>
      <c r="F34" s="150"/>
      <c r="G34" s="150"/>
      <c r="H34" s="22"/>
    </row>
    <row r="35" spans="5:7" ht="24.75" customHeight="1">
      <c r="E35" s="1"/>
      <c r="F35" s="1"/>
      <c r="G35" s="1"/>
    </row>
    <row r="36" spans="5:7" ht="24.75" customHeight="1">
      <c r="E36" s="1"/>
      <c r="F36" s="1"/>
      <c r="G36" s="1"/>
    </row>
    <row r="37" ht="24.75" customHeight="1"/>
    <row r="38" spans="5:8" ht="24.75" customHeight="1">
      <c r="E38" s="141" t="s">
        <v>42</v>
      </c>
      <c r="F38" s="141"/>
      <c r="G38" s="141"/>
      <c r="H38" s="23"/>
    </row>
    <row r="39" spans="5:8" ht="24.75" customHeight="1">
      <c r="E39" s="142" t="s">
        <v>43</v>
      </c>
      <c r="F39" s="142"/>
      <c r="G39" s="142"/>
      <c r="H39" s="24"/>
    </row>
    <row r="40" ht="15" customHeight="1"/>
  </sheetData>
  <sheetProtection/>
  <mergeCells count="10">
    <mergeCell ref="E33:G33"/>
    <mergeCell ref="E34:G34"/>
    <mergeCell ref="E38:G38"/>
    <mergeCell ref="E39:G39"/>
    <mergeCell ref="A1:G1"/>
    <mergeCell ref="A2:G2"/>
    <mergeCell ref="B9:C9"/>
    <mergeCell ref="B28:C28"/>
    <mergeCell ref="B29:C29"/>
    <mergeCell ref="E32:G32"/>
  </mergeCells>
  <printOptions horizontalCentered="1"/>
  <pageMargins left="0.27" right="0.37" top="0.7086614173228347" bottom="0.5118110236220472" header="0.5118110236220472" footer="0.5118110236220472"/>
  <pageSetup fitToHeight="0" fitToWidth="1"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9"/>
  <sheetViews>
    <sheetView view="pageBreakPreview" zoomScaleSheetLayoutView="100" zoomScalePageLayoutView="0" workbookViewId="0" topLeftCell="A1">
      <selection activeCell="C32" sqref="C32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78" customWidth="1"/>
    <col min="5" max="5" width="14.28125" style="0" customWidth="1"/>
    <col min="7" max="7" width="14.57421875" style="0" customWidth="1"/>
  </cols>
  <sheetData>
    <row r="1" spans="1:7" ht="19.5" customHeight="1">
      <c r="A1" s="146" t="s">
        <v>36</v>
      </c>
      <c r="B1" s="146"/>
      <c r="C1" s="146"/>
      <c r="D1" s="146"/>
      <c r="E1" s="146"/>
      <c r="F1" s="146"/>
      <c r="G1" s="146"/>
    </row>
    <row r="2" spans="1:7" ht="13.5" customHeight="1">
      <c r="A2" s="147"/>
      <c r="B2" s="147"/>
      <c r="C2" s="147"/>
      <c r="D2" s="147"/>
      <c r="E2" s="147"/>
      <c r="F2" s="147"/>
      <c r="G2" s="147"/>
    </row>
    <row r="3" spans="1:7" ht="18">
      <c r="A3" s="3" t="s">
        <v>37</v>
      </c>
      <c r="B3" s="2"/>
      <c r="C3" s="2"/>
      <c r="D3" s="76"/>
      <c r="E3" s="2"/>
      <c r="F3" s="2"/>
      <c r="G3" s="2"/>
    </row>
    <row r="4" spans="1:7" ht="18">
      <c r="A4" s="3" t="s">
        <v>44</v>
      </c>
      <c r="B4" s="2"/>
      <c r="C4" s="2"/>
      <c r="D4" s="76"/>
      <c r="E4" s="2"/>
      <c r="F4" s="2"/>
      <c r="G4" s="2"/>
    </row>
    <row r="5" spans="1:7" ht="13.5" customHeight="1">
      <c r="A5" s="2"/>
      <c r="B5" s="2"/>
      <c r="C5" s="2"/>
      <c r="D5" s="76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77" t="s">
        <v>3</v>
      </c>
      <c r="E6" s="7" t="s">
        <v>2</v>
      </c>
      <c r="F6" s="4" t="s">
        <v>23</v>
      </c>
      <c r="G6" s="8" t="s">
        <v>24</v>
      </c>
    </row>
    <row r="7" spans="1:7" ht="24.75" customHeight="1">
      <c r="A7" s="9">
        <v>1</v>
      </c>
      <c r="B7" s="10" t="s">
        <v>4</v>
      </c>
      <c r="C7" s="10"/>
      <c r="D7" s="58">
        <f>+'SPM TH. 2010 Tribln I'!C11</f>
        <v>843</v>
      </c>
      <c r="E7" s="11">
        <v>3474</v>
      </c>
      <c r="F7" s="25">
        <f>D7/E7*100</f>
        <v>24.265975820379964</v>
      </c>
      <c r="G7" s="10"/>
    </row>
    <row r="8" spans="1:7" ht="24.75" customHeight="1">
      <c r="A8" s="9">
        <v>2</v>
      </c>
      <c r="B8" s="10" t="s">
        <v>5</v>
      </c>
      <c r="C8" s="10"/>
      <c r="D8" s="58">
        <f>+'SPM TH. 2010 Tribln I'!C12</f>
        <v>48</v>
      </c>
      <c r="E8" s="11">
        <v>749</v>
      </c>
      <c r="F8" s="25">
        <f aca="true" t="shared" si="0" ref="F8:F30">D8/E8*100</f>
        <v>6.408544726301736</v>
      </c>
      <c r="G8" s="10"/>
    </row>
    <row r="9" spans="1:7" ht="24.75" customHeight="1">
      <c r="A9" s="19">
        <v>3</v>
      </c>
      <c r="B9" s="143" t="s">
        <v>33</v>
      </c>
      <c r="C9" s="144"/>
      <c r="D9" s="58">
        <f>+'SPM TH. 2010 Tribln I'!C14</f>
        <v>858</v>
      </c>
      <c r="E9" s="11">
        <v>3440</v>
      </c>
      <c r="F9" s="25">
        <f t="shared" si="0"/>
        <v>24.941860465116278</v>
      </c>
      <c r="G9" s="10"/>
    </row>
    <row r="10" spans="1:7" ht="24.75" customHeight="1">
      <c r="A10" s="9">
        <v>4</v>
      </c>
      <c r="B10" s="10" t="s">
        <v>6</v>
      </c>
      <c r="C10" s="10"/>
      <c r="D10" s="58">
        <f>+'SPM TH. 2010 Tribln I'!C15</f>
        <v>786</v>
      </c>
      <c r="E10" s="11">
        <v>3440</v>
      </c>
      <c r="F10" s="25">
        <f>D10/E10*100</f>
        <v>22.848837209302324</v>
      </c>
      <c r="G10" s="10"/>
    </row>
    <row r="11" spans="1:7" ht="24.75" customHeight="1">
      <c r="A11" s="9">
        <v>5</v>
      </c>
      <c r="B11" s="10" t="s">
        <v>7</v>
      </c>
      <c r="C11" s="10"/>
      <c r="D11" s="58">
        <f>+'SPM TH. 2010 Tribln I'!C16</f>
        <v>133</v>
      </c>
      <c r="E11" s="11">
        <v>511</v>
      </c>
      <c r="F11" s="25">
        <f>D11/E11*100</f>
        <v>26.027397260273972</v>
      </c>
      <c r="G11" s="10"/>
    </row>
    <row r="12" spans="1:7" ht="24.75" customHeight="1">
      <c r="A12" s="9">
        <v>6</v>
      </c>
      <c r="B12" s="10" t="s">
        <v>8</v>
      </c>
      <c r="C12" s="10"/>
      <c r="D12" s="58">
        <f>+'SPM TH. 2010 Tribln I'!C17</f>
        <v>875</v>
      </c>
      <c r="E12" s="14">
        <v>3406</v>
      </c>
      <c r="F12" s="25">
        <f>D12/E12*100</f>
        <v>25.689958896065768</v>
      </c>
      <c r="G12" s="10"/>
    </row>
    <row r="13" spans="1:7" ht="24.75" customHeight="1">
      <c r="A13" s="9">
        <v>7</v>
      </c>
      <c r="B13" s="10" t="s">
        <v>9</v>
      </c>
      <c r="C13" s="10"/>
      <c r="D13" s="58">
        <f>+'SPM TH. 2010 Tribln I'!C18</f>
        <v>24</v>
      </c>
      <c r="E13" s="11">
        <v>46</v>
      </c>
      <c r="F13" s="25">
        <f>D13/E13*100</f>
        <v>52.17391304347826</v>
      </c>
      <c r="G13" s="10"/>
    </row>
    <row r="14" spans="1:7" ht="24.75" customHeight="1">
      <c r="A14" s="9">
        <v>8</v>
      </c>
      <c r="B14" s="10" t="s">
        <v>10</v>
      </c>
      <c r="C14" s="10"/>
      <c r="D14" s="58">
        <f>+'SPM TH. 2010 Tribln I'!C19</f>
        <v>2375</v>
      </c>
      <c r="E14" s="11">
        <v>13743</v>
      </c>
      <c r="F14" s="25">
        <f>D14/E14*100</f>
        <v>17.28152514007131</v>
      </c>
      <c r="G14" s="10"/>
    </row>
    <row r="15" spans="1:7" ht="24.75" customHeight="1">
      <c r="A15" s="9">
        <v>9</v>
      </c>
      <c r="B15" s="10" t="s">
        <v>11</v>
      </c>
      <c r="C15" s="10"/>
      <c r="D15" s="58">
        <v>9</v>
      </c>
      <c r="E15" s="11">
        <v>34</v>
      </c>
      <c r="F15" s="25">
        <f t="shared" si="0"/>
        <v>26.47058823529412</v>
      </c>
      <c r="G15" s="10"/>
    </row>
    <row r="16" spans="1:7" ht="24.75" customHeight="1">
      <c r="A16" s="9">
        <v>10</v>
      </c>
      <c r="B16" s="10" t="s">
        <v>12</v>
      </c>
      <c r="C16" s="10"/>
      <c r="D16" s="58">
        <v>0</v>
      </c>
      <c r="E16" s="11">
        <v>4</v>
      </c>
      <c r="F16" s="25">
        <f t="shared" si="0"/>
        <v>0</v>
      </c>
      <c r="G16" s="10"/>
    </row>
    <row r="17" spans="1:7" ht="24.75" customHeight="1">
      <c r="A17" s="9">
        <v>11</v>
      </c>
      <c r="B17" s="10" t="s">
        <v>13</v>
      </c>
      <c r="C17" s="10"/>
      <c r="D17" s="84"/>
      <c r="E17" s="11">
        <v>4876</v>
      </c>
      <c r="F17" s="25">
        <f t="shared" si="0"/>
        <v>0</v>
      </c>
      <c r="G17" s="10"/>
    </row>
    <row r="18" spans="1:7" ht="24.75" customHeight="1">
      <c r="A18" s="9">
        <v>12</v>
      </c>
      <c r="B18" s="10" t="s">
        <v>14</v>
      </c>
      <c r="C18" s="10"/>
      <c r="D18" s="58">
        <f>'SPM TH. 2010 Tribln I'!C23</f>
        <v>6067</v>
      </c>
      <c r="E18" s="11">
        <v>44591</v>
      </c>
      <c r="F18" s="25">
        <f>D18/E18*100</f>
        <v>13.605884595546186</v>
      </c>
      <c r="G18" s="10"/>
    </row>
    <row r="19" spans="1:7" ht="24.75" customHeight="1">
      <c r="A19" s="9">
        <v>13</v>
      </c>
      <c r="B19" s="10" t="s">
        <v>15</v>
      </c>
      <c r="C19" s="10"/>
      <c r="D19" s="120"/>
      <c r="E19" s="120"/>
      <c r="F19" s="139"/>
      <c r="G19" s="129"/>
    </row>
    <row r="20" spans="1:7" ht="24.75" customHeight="1">
      <c r="A20" s="9"/>
      <c r="B20" s="13" t="s">
        <v>16</v>
      </c>
      <c r="C20" s="12" t="s">
        <v>25</v>
      </c>
      <c r="D20" s="58">
        <f>+'SPM TH. 2010 Tribln I'!C24</f>
        <v>0</v>
      </c>
      <c r="E20" s="14">
        <v>2</v>
      </c>
      <c r="F20" s="25">
        <f>D20/E20*2</f>
        <v>0</v>
      </c>
      <c r="G20" s="10"/>
    </row>
    <row r="21" spans="1:7" ht="24.75" customHeight="1">
      <c r="A21" s="9"/>
      <c r="B21" s="13" t="s">
        <v>17</v>
      </c>
      <c r="C21" s="12" t="s">
        <v>26</v>
      </c>
      <c r="D21" s="58">
        <v>149</v>
      </c>
      <c r="E21" s="11">
        <v>1029</v>
      </c>
      <c r="F21" s="25">
        <f t="shared" si="0"/>
        <v>14.480077745383868</v>
      </c>
      <c r="G21" s="10"/>
    </row>
    <row r="22" spans="1:7" ht="24.75" customHeight="1">
      <c r="A22" s="9"/>
      <c r="B22" s="13" t="s">
        <v>18</v>
      </c>
      <c r="C22" s="12" t="s">
        <v>27</v>
      </c>
      <c r="D22" s="58">
        <v>54</v>
      </c>
      <c r="E22" s="11">
        <v>283</v>
      </c>
      <c r="F22" s="25">
        <f t="shared" si="0"/>
        <v>19.081272084805654</v>
      </c>
      <c r="G22" s="10"/>
    </row>
    <row r="23" spans="1:7" ht="24.75" customHeight="1">
      <c r="A23" s="9"/>
      <c r="B23" s="13" t="s">
        <v>19</v>
      </c>
      <c r="C23" s="12" t="s">
        <v>28</v>
      </c>
      <c r="D23" s="58">
        <v>394</v>
      </c>
      <c r="E23" s="11">
        <v>602</v>
      </c>
      <c r="F23" s="25">
        <f t="shared" si="0"/>
        <v>65.4485049833887</v>
      </c>
      <c r="G23" s="10"/>
    </row>
    <row r="24" spans="1:7" ht="24.75" customHeight="1">
      <c r="A24" s="9"/>
      <c r="B24" s="13" t="s">
        <v>20</v>
      </c>
      <c r="C24" s="12" t="s">
        <v>29</v>
      </c>
      <c r="D24" s="58">
        <v>3737</v>
      </c>
      <c r="E24" s="11">
        <v>11207</v>
      </c>
      <c r="F24" s="25">
        <f t="shared" si="0"/>
        <v>33.345230659409296</v>
      </c>
      <c r="G24" s="10"/>
    </row>
    <row r="25" spans="1:7" ht="24.75" customHeight="1">
      <c r="A25" s="9">
        <v>14</v>
      </c>
      <c r="B25" s="15" t="s">
        <v>30</v>
      </c>
      <c r="C25" s="10"/>
      <c r="D25" s="57">
        <v>14534</v>
      </c>
      <c r="E25" s="11">
        <v>74139</v>
      </c>
      <c r="F25" s="25">
        <f>D25/E25*100</f>
        <v>19.603717341749956</v>
      </c>
      <c r="G25" s="10"/>
    </row>
    <row r="26" spans="1:7" ht="24.75" customHeight="1">
      <c r="A26" s="16"/>
      <c r="B26" s="17" t="s">
        <v>32</v>
      </c>
      <c r="C26" s="18" t="s">
        <v>31</v>
      </c>
      <c r="D26" s="120"/>
      <c r="E26" s="120"/>
      <c r="F26" s="139"/>
      <c r="G26" s="129"/>
    </row>
    <row r="27" spans="1:7" ht="24.75" customHeight="1">
      <c r="A27" s="9">
        <v>15</v>
      </c>
      <c r="B27" s="10" t="s">
        <v>21</v>
      </c>
      <c r="C27" s="10"/>
      <c r="D27" s="57">
        <v>1849</v>
      </c>
      <c r="E27" s="11">
        <v>1112</v>
      </c>
      <c r="F27" s="25">
        <f t="shared" si="0"/>
        <v>166.27697841726618</v>
      </c>
      <c r="G27" s="10"/>
    </row>
    <row r="28" spans="1:7" ht="24.75" customHeight="1">
      <c r="A28" s="19">
        <v>16</v>
      </c>
      <c r="B28" s="148" t="s">
        <v>35</v>
      </c>
      <c r="C28" s="149"/>
      <c r="D28" s="57">
        <v>7</v>
      </c>
      <c r="E28" s="11">
        <v>14</v>
      </c>
      <c r="F28" s="25">
        <f t="shared" si="0"/>
        <v>50</v>
      </c>
      <c r="G28" s="10"/>
    </row>
    <row r="29" spans="1:7" ht="24.75" customHeight="1">
      <c r="A29" s="19">
        <v>17</v>
      </c>
      <c r="B29" s="143" t="s">
        <v>34</v>
      </c>
      <c r="C29" s="144"/>
      <c r="D29" s="65">
        <v>1</v>
      </c>
      <c r="E29" s="11">
        <v>0</v>
      </c>
      <c r="F29" s="25" t="e">
        <f t="shared" si="0"/>
        <v>#DIV/0!</v>
      </c>
      <c r="G29" s="10"/>
    </row>
    <row r="30" spans="1:7" ht="24.75" customHeight="1" thickBot="1">
      <c r="A30" s="9">
        <v>18</v>
      </c>
      <c r="B30" s="10" t="s">
        <v>22</v>
      </c>
      <c r="C30" s="10"/>
      <c r="D30" s="110">
        <v>46</v>
      </c>
      <c r="E30" s="11">
        <v>46</v>
      </c>
      <c r="F30" s="25">
        <f t="shared" si="0"/>
        <v>100</v>
      </c>
      <c r="G30" s="10"/>
    </row>
    <row r="31" ht="24.75" customHeight="1"/>
    <row r="32" spans="5:8" ht="24.75" customHeight="1">
      <c r="E32" s="151" t="s">
        <v>110</v>
      </c>
      <c r="F32" s="145"/>
      <c r="G32" s="145"/>
      <c r="H32" s="22"/>
    </row>
    <row r="33" spans="5:8" ht="24.75" customHeight="1">
      <c r="E33" s="150" t="s">
        <v>40</v>
      </c>
      <c r="F33" s="150"/>
      <c r="G33" s="150"/>
      <c r="H33" s="22"/>
    </row>
    <row r="34" spans="5:8" ht="24.75" customHeight="1">
      <c r="E34" s="150" t="s">
        <v>41</v>
      </c>
      <c r="F34" s="150"/>
      <c r="G34" s="150"/>
      <c r="H34" s="22"/>
    </row>
    <row r="35" spans="5:7" ht="24.75" customHeight="1">
      <c r="E35" s="1"/>
      <c r="F35" s="1"/>
      <c r="G35" s="1"/>
    </row>
    <row r="36" spans="5:7" ht="24.75" customHeight="1">
      <c r="E36" s="1"/>
      <c r="F36" s="1"/>
      <c r="G36" s="1"/>
    </row>
    <row r="37" ht="24.75" customHeight="1"/>
    <row r="38" spans="5:8" ht="24.75" customHeight="1">
      <c r="E38" s="141" t="s">
        <v>42</v>
      </c>
      <c r="F38" s="141"/>
      <c r="G38" s="141"/>
      <c r="H38" s="23"/>
    </row>
    <row r="39" spans="5:8" ht="24.75" customHeight="1">
      <c r="E39" s="142" t="s">
        <v>43</v>
      </c>
      <c r="F39" s="142"/>
      <c r="G39" s="142"/>
      <c r="H39" s="24"/>
    </row>
    <row r="40" ht="15" customHeight="1"/>
  </sheetData>
  <sheetProtection/>
  <mergeCells count="10">
    <mergeCell ref="E33:G33"/>
    <mergeCell ref="E34:G34"/>
    <mergeCell ref="E38:G38"/>
    <mergeCell ref="E39:G39"/>
    <mergeCell ref="A1:G1"/>
    <mergeCell ref="A2:G2"/>
    <mergeCell ref="B9:C9"/>
    <mergeCell ref="B28:C28"/>
    <mergeCell ref="B29:C29"/>
    <mergeCell ref="E32:G32"/>
  </mergeCells>
  <printOptions horizontalCentered="1"/>
  <pageMargins left="0.27" right="0.37" top="0.7086614173228347" bottom="0.5118110236220472" header="0.5118110236220472" footer="0.5118110236220472"/>
  <pageSetup fitToHeight="0" fitToWidth="1"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39"/>
  <sheetViews>
    <sheetView view="pageBreakPreview" zoomScale="70" zoomScaleSheetLayoutView="70" zoomScalePageLayoutView="0" workbookViewId="0" topLeftCell="A4">
      <pane xSplit="6" ySplit="3" topLeftCell="G21" activePane="bottomRight" state="frozen"/>
      <selection pane="topLeft" activeCell="A4" sqref="A4"/>
      <selection pane="topRight" activeCell="G4" sqref="G4"/>
      <selection pane="bottomLeft" activeCell="A7" sqref="A7"/>
      <selection pane="bottomRight" activeCell="G7" sqref="G7:G30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140625" style="0" customWidth="1"/>
    <col min="4" max="5" width="11.8515625" style="0" customWidth="1"/>
    <col min="6" max="6" width="10.140625" style="0" customWidth="1"/>
    <col min="7" max="7" width="11.57421875" style="0" customWidth="1"/>
    <col min="8" max="8" width="11.7109375" style="0" customWidth="1"/>
    <col min="9" max="9" width="9.28125" style="0" customWidth="1"/>
    <col min="10" max="10" width="10.7109375" style="0" customWidth="1"/>
    <col min="11" max="11" width="11.00390625" style="0" customWidth="1"/>
    <col min="12" max="12" width="10.421875" style="0" customWidth="1"/>
    <col min="13" max="13" width="11.7109375" style="0" customWidth="1"/>
    <col min="14" max="14" width="10.8515625" style="0" customWidth="1"/>
    <col min="15" max="15" width="10.140625" style="0" customWidth="1"/>
  </cols>
  <sheetData>
    <row r="1" spans="1:12" ht="19.5" customHeight="1">
      <c r="A1" s="146" t="s">
        <v>36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7" ht="13.5" customHeight="1">
      <c r="A2" s="147"/>
      <c r="B2" s="147"/>
      <c r="C2" s="147"/>
      <c r="D2" s="147"/>
      <c r="E2" s="147"/>
      <c r="F2" s="147"/>
      <c r="G2" s="147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2:7" ht="18.75" thickBot="1">
      <c r="B4" s="2"/>
      <c r="C4" s="2"/>
      <c r="D4" s="2"/>
      <c r="E4" s="2"/>
      <c r="F4" s="2"/>
      <c r="G4" s="2"/>
    </row>
    <row r="5" spans="1:15" ht="18" customHeight="1">
      <c r="A5" s="155" t="s">
        <v>0</v>
      </c>
      <c r="B5" s="157" t="s">
        <v>1</v>
      </c>
      <c r="C5" s="158"/>
      <c r="D5" s="153" t="s">
        <v>46</v>
      </c>
      <c r="E5" s="153"/>
      <c r="F5" s="154"/>
      <c r="G5" s="152" t="s">
        <v>47</v>
      </c>
      <c r="H5" s="153"/>
      <c r="I5" s="161"/>
      <c r="J5" s="162" t="s">
        <v>49</v>
      </c>
      <c r="K5" s="153"/>
      <c r="L5" s="154"/>
      <c r="M5" s="152" t="s">
        <v>103</v>
      </c>
      <c r="N5" s="153"/>
      <c r="O5" s="154"/>
    </row>
    <row r="6" spans="1:15" ht="51">
      <c r="A6" s="156"/>
      <c r="B6" s="159"/>
      <c r="C6" s="160"/>
      <c r="D6" s="26" t="s">
        <v>3</v>
      </c>
      <c r="E6" s="27" t="s">
        <v>2</v>
      </c>
      <c r="F6" s="81" t="s">
        <v>23</v>
      </c>
      <c r="G6" s="79" t="s">
        <v>3</v>
      </c>
      <c r="H6" s="27" t="s">
        <v>2</v>
      </c>
      <c r="I6" s="82" t="s">
        <v>23</v>
      </c>
      <c r="J6" s="83" t="s">
        <v>3</v>
      </c>
      <c r="K6" s="27" t="s">
        <v>2</v>
      </c>
      <c r="L6" s="81" t="s">
        <v>23</v>
      </c>
      <c r="M6" s="79" t="s">
        <v>3</v>
      </c>
      <c r="N6" s="27" t="s">
        <v>2</v>
      </c>
      <c r="O6" s="81" t="s">
        <v>23</v>
      </c>
    </row>
    <row r="7" spans="1:15" s="22" customFormat="1" ht="24.75" customHeight="1">
      <c r="A7" s="104">
        <v>1</v>
      </c>
      <c r="B7" s="84" t="s">
        <v>4</v>
      </c>
      <c r="C7" s="84"/>
      <c r="D7" s="58">
        <f>+'SPM TH. 2010 Tribln I'!C11</f>
        <v>843</v>
      </c>
      <c r="E7" s="58">
        <f>+'SPM TH. 2010 Tribln I'!D11</f>
        <v>3747</v>
      </c>
      <c r="F7" s="85">
        <f>D7/E7*100</f>
        <v>22.497998398718973</v>
      </c>
      <c r="G7" s="44">
        <f>+'SPM TH. 2010 Tribln II'!C11</f>
        <v>1699</v>
      </c>
      <c r="H7" s="44">
        <v>3747</v>
      </c>
      <c r="I7" s="101">
        <f aca="true" t="shared" si="0" ref="I7:I14">G7/H7*100</f>
        <v>45.342941019482254</v>
      </c>
      <c r="J7" s="87">
        <v>2583</v>
      </c>
      <c r="K7" s="44">
        <v>3747</v>
      </c>
      <c r="L7" s="96">
        <f aca="true" t="shared" si="1" ref="L7:L18">J7/K7*100</f>
        <v>68.9351481184948</v>
      </c>
      <c r="M7" s="46">
        <f>+'TRI IV'!D7</f>
        <v>3534</v>
      </c>
      <c r="N7" s="44">
        <v>3747</v>
      </c>
      <c r="O7" s="96">
        <f aca="true" t="shared" si="2" ref="O7:O18">M7/N7*100</f>
        <v>94.31545236188951</v>
      </c>
    </row>
    <row r="8" spans="1:15" s="22" customFormat="1" ht="24.75" customHeight="1">
      <c r="A8" s="104">
        <v>2</v>
      </c>
      <c r="B8" s="84" t="s">
        <v>5</v>
      </c>
      <c r="C8" s="84"/>
      <c r="D8" s="58">
        <f>+'SPM TH. 2010 Tribln I'!C12</f>
        <v>48</v>
      </c>
      <c r="E8" s="58">
        <f>+'SPM TH. 2010 Tribln I'!D12</f>
        <v>749</v>
      </c>
      <c r="F8" s="85">
        <f aca="true" t="shared" si="3" ref="F8:F24">D8/E8*100</f>
        <v>6.408544726301736</v>
      </c>
      <c r="G8" s="44">
        <v>131</v>
      </c>
      <c r="H8" s="44">
        <v>749</v>
      </c>
      <c r="I8" s="101">
        <f t="shared" si="0"/>
        <v>17.489986648865152</v>
      </c>
      <c r="J8" s="87">
        <v>380</v>
      </c>
      <c r="K8" s="58">
        <v>749</v>
      </c>
      <c r="L8" s="96">
        <f t="shared" si="1"/>
        <v>50.734312416555404</v>
      </c>
      <c r="M8" s="46">
        <f>+'TRI IV'!D8</f>
        <v>533</v>
      </c>
      <c r="N8" s="58">
        <v>749</v>
      </c>
      <c r="O8" s="96">
        <f t="shared" si="2"/>
        <v>71.16154873164218</v>
      </c>
    </row>
    <row r="9" spans="1:15" s="22" customFormat="1" ht="24.75" customHeight="1">
      <c r="A9" s="105">
        <v>3</v>
      </c>
      <c r="B9" s="163" t="s">
        <v>33</v>
      </c>
      <c r="C9" s="164"/>
      <c r="D9" s="58">
        <f>+'SPM TH. 2010 Tribln I'!C14</f>
        <v>858</v>
      </c>
      <c r="E9" s="58">
        <f>+'SPM TH. 2010 Tribln I'!D14</f>
        <v>3440</v>
      </c>
      <c r="F9" s="85">
        <f t="shared" si="3"/>
        <v>24.941860465116278</v>
      </c>
      <c r="G9" s="44">
        <v>1793</v>
      </c>
      <c r="H9" s="44">
        <v>3440</v>
      </c>
      <c r="I9" s="101">
        <f t="shared" si="0"/>
        <v>52.122093023255815</v>
      </c>
      <c r="J9" s="87">
        <v>2709</v>
      </c>
      <c r="K9" s="58">
        <v>3440</v>
      </c>
      <c r="L9" s="96">
        <f t="shared" si="1"/>
        <v>78.75</v>
      </c>
      <c r="M9" s="46">
        <f>+'TRI IV'!D9</f>
        <v>3417</v>
      </c>
      <c r="N9" s="58">
        <v>3440</v>
      </c>
      <c r="O9" s="96">
        <f t="shared" si="2"/>
        <v>99.33139534883722</v>
      </c>
    </row>
    <row r="10" spans="1:15" s="22" customFormat="1" ht="24.75" customHeight="1">
      <c r="A10" s="104">
        <v>4</v>
      </c>
      <c r="B10" s="84" t="s">
        <v>6</v>
      </c>
      <c r="C10" s="84"/>
      <c r="D10" s="58">
        <f>+'SPM TH. 2010 Tribln I'!C15</f>
        <v>786</v>
      </c>
      <c r="E10" s="58">
        <f>+'SPM TH. 2010 Tribln I'!D15</f>
        <v>3440</v>
      </c>
      <c r="F10" s="96">
        <f t="shared" si="3"/>
        <v>22.848837209302324</v>
      </c>
      <c r="G10" s="44">
        <v>1733</v>
      </c>
      <c r="H10" s="44">
        <v>3440</v>
      </c>
      <c r="I10" s="86">
        <f t="shared" si="0"/>
        <v>50.37790697674419</v>
      </c>
      <c r="J10" s="87">
        <v>2649</v>
      </c>
      <c r="K10" s="58">
        <v>3440</v>
      </c>
      <c r="L10" s="96">
        <f t="shared" si="1"/>
        <v>77.00581395348837</v>
      </c>
      <c r="M10" s="46">
        <f>+'TRI IV'!D10</f>
        <v>3382</v>
      </c>
      <c r="N10" s="58">
        <v>3440</v>
      </c>
      <c r="O10" s="96">
        <f t="shared" si="2"/>
        <v>98.31395348837209</v>
      </c>
    </row>
    <row r="11" spans="1:15" s="22" customFormat="1" ht="24.75" customHeight="1">
      <c r="A11" s="104">
        <v>5</v>
      </c>
      <c r="B11" s="84" t="s">
        <v>7</v>
      </c>
      <c r="C11" s="84"/>
      <c r="D11" s="58">
        <f>+'SPM TH. 2010 Tribln I'!C16</f>
        <v>133</v>
      </c>
      <c r="E11" s="58">
        <f>+'SPM TH. 2010 Tribln I'!D16</f>
        <v>511</v>
      </c>
      <c r="F11" s="96">
        <f t="shared" si="3"/>
        <v>26.027397260273972</v>
      </c>
      <c r="G11" s="44">
        <v>281</v>
      </c>
      <c r="H11" s="44">
        <v>511</v>
      </c>
      <c r="I11" s="86">
        <f t="shared" si="0"/>
        <v>54.99021526418787</v>
      </c>
      <c r="J11" s="87">
        <v>430</v>
      </c>
      <c r="K11" s="58">
        <v>511</v>
      </c>
      <c r="L11" s="96">
        <f t="shared" si="1"/>
        <v>84.14872798434442</v>
      </c>
      <c r="M11" s="46">
        <f>+'TRI IV'!D11</f>
        <v>497</v>
      </c>
      <c r="N11" s="58">
        <v>511</v>
      </c>
      <c r="O11" s="96">
        <f t="shared" si="2"/>
        <v>97.26027397260275</v>
      </c>
    </row>
    <row r="12" spans="1:15" s="22" customFormat="1" ht="24.75" customHeight="1">
      <c r="A12" s="104">
        <v>6</v>
      </c>
      <c r="B12" s="84" t="s">
        <v>8</v>
      </c>
      <c r="C12" s="84"/>
      <c r="D12" s="58">
        <f>+'SPM TH. 2010 Tribln I'!C17</f>
        <v>875</v>
      </c>
      <c r="E12" s="58">
        <f>+'SPM TH. 2010 Tribln I'!D17</f>
        <v>3406</v>
      </c>
      <c r="F12" s="96">
        <f t="shared" si="3"/>
        <v>25.689958896065768</v>
      </c>
      <c r="G12" s="44">
        <v>1784</v>
      </c>
      <c r="H12" s="44">
        <v>3406</v>
      </c>
      <c r="I12" s="86">
        <f t="shared" si="0"/>
        <v>52.37815619495009</v>
      </c>
      <c r="J12" s="87">
        <v>2563</v>
      </c>
      <c r="K12" s="100">
        <v>3406</v>
      </c>
      <c r="L12" s="96">
        <f t="shared" si="1"/>
        <v>75.24955960070464</v>
      </c>
      <c r="M12" s="46">
        <f>+'TRI IV'!D12</f>
        <v>3284</v>
      </c>
      <c r="N12" s="100">
        <v>3406</v>
      </c>
      <c r="O12" s="96">
        <f t="shared" si="2"/>
        <v>96.41808573106283</v>
      </c>
    </row>
    <row r="13" spans="1:15" s="22" customFormat="1" ht="24.75" customHeight="1">
      <c r="A13" s="104">
        <v>7</v>
      </c>
      <c r="B13" s="84" t="s">
        <v>9</v>
      </c>
      <c r="C13" s="84"/>
      <c r="D13" s="58">
        <f>+'SPM TH. 2010 Tribln I'!C18</f>
        <v>24</v>
      </c>
      <c r="E13" s="58">
        <f>+'SPM TH. 2010 Tribln I'!D18</f>
        <v>46</v>
      </c>
      <c r="F13" s="96">
        <f t="shared" si="3"/>
        <v>52.17391304347826</v>
      </c>
      <c r="G13" s="44">
        <v>34</v>
      </c>
      <c r="H13" s="44">
        <v>46</v>
      </c>
      <c r="I13" s="86">
        <f t="shared" si="0"/>
        <v>73.91304347826086</v>
      </c>
      <c r="J13" s="87">
        <v>39</v>
      </c>
      <c r="K13" s="58">
        <v>46</v>
      </c>
      <c r="L13" s="96">
        <f t="shared" si="1"/>
        <v>84.78260869565217</v>
      </c>
      <c r="M13" s="46">
        <f>+'TRI IV'!D13</f>
        <v>45</v>
      </c>
      <c r="N13" s="58">
        <v>46</v>
      </c>
      <c r="O13" s="96">
        <f t="shared" si="2"/>
        <v>97.82608695652173</v>
      </c>
    </row>
    <row r="14" spans="1:15" s="22" customFormat="1" ht="24.75" customHeight="1">
      <c r="A14" s="104">
        <v>8</v>
      </c>
      <c r="B14" s="84" t="s">
        <v>10</v>
      </c>
      <c r="C14" s="84"/>
      <c r="D14" s="58">
        <f>+'SPM TH. 2010 Tribln I'!C19</f>
        <v>2375</v>
      </c>
      <c r="E14" s="58">
        <f>+'SPM TH. 2010 Tribln I'!D19</f>
        <v>13743</v>
      </c>
      <c r="F14" s="96">
        <f t="shared" si="3"/>
        <v>17.28152514007131</v>
      </c>
      <c r="G14" s="44">
        <v>5047</v>
      </c>
      <c r="H14" s="44">
        <v>13743</v>
      </c>
      <c r="I14" s="86">
        <f t="shared" si="0"/>
        <v>36.72415047660627</v>
      </c>
      <c r="J14" s="87">
        <v>7460</v>
      </c>
      <c r="K14" s="58">
        <v>13743</v>
      </c>
      <c r="L14" s="96">
        <f t="shared" si="1"/>
        <v>54.28218001891872</v>
      </c>
      <c r="M14" s="46">
        <f>+'TRI IV'!D14</f>
        <v>10354</v>
      </c>
      <c r="N14" s="58">
        <v>13743</v>
      </c>
      <c r="O14" s="96">
        <f t="shared" si="2"/>
        <v>75.34017317907298</v>
      </c>
    </row>
    <row r="15" spans="1:15" s="22" customFormat="1" ht="24.75" customHeight="1">
      <c r="A15" s="104">
        <v>9</v>
      </c>
      <c r="B15" s="84" t="s">
        <v>11</v>
      </c>
      <c r="C15" s="84"/>
      <c r="D15" s="58">
        <v>9</v>
      </c>
      <c r="E15" s="58">
        <v>9</v>
      </c>
      <c r="F15" s="96">
        <f t="shared" si="3"/>
        <v>100</v>
      </c>
      <c r="G15" s="51">
        <v>0</v>
      </c>
      <c r="H15" s="51">
        <v>0</v>
      </c>
      <c r="I15" s="86" t="e">
        <f aca="true" t="shared" si="4" ref="I15:I30">G15/H15*100</f>
        <v>#DIV/0!</v>
      </c>
      <c r="J15" s="87">
        <v>34</v>
      </c>
      <c r="K15" s="58">
        <v>34</v>
      </c>
      <c r="L15" s="96">
        <f t="shared" si="1"/>
        <v>100</v>
      </c>
      <c r="M15" s="46">
        <f>+'TRI IV'!D15</f>
        <v>110</v>
      </c>
      <c r="N15" s="58">
        <v>110</v>
      </c>
      <c r="O15" s="96">
        <f t="shared" si="2"/>
        <v>100</v>
      </c>
    </row>
    <row r="16" spans="1:15" s="22" customFormat="1" ht="24.75" customHeight="1">
      <c r="A16" s="104">
        <v>10</v>
      </c>
      <c r="B16" s="84" t="s">
        <v>12</v>
      </c>
      <c r="C16" s="84"/>
      <c r="D16" s="58">
        <v>0</v>
      </c>
      <c r="E16" s="58">
        <v>0</v>
      </c>
      <c r="F16" s="96" t="e">
        <f t="shared" si="3"/>
        <v>#DIV/0!</v>
      </c>
      <c r="G16" s="44">
        <v>9</v>
      </c>
      <c r="H16" s="44">
        <v>9</v>
      </c>
      <c r="I16" s="86">
        <f t="shared" si="4"/>
        <v>100</v>
      </c>
      <c r="J16" s="87">
        <v>4</v>
      </c>
      <c r="K16" s="58">
        <v>4</v>
      </c>
      <c r="L16" s="102">
        <f t="shared" si="1"/>
        <v>100</v>
      </c>
      <c r="M16" s="46">
        <f>+'TRI IV'!D16</f>
        <v>4</v>
      </c>
      <c r="N16" s="58">
        <v>4</v>
      </c>
      <c r="O16" s="96">
        <f t="shared" si="2"/>
        <v>100</v>
      </c>
    </row>
    <row r="17" spans="1:15" s="22" customFormat="1" ht="24.75" customHeight="1">
      <c r="A17" s="104">
        <v>11</v>
      </c>
      <c r="B17" s="84" t="s">
        <v>13</v>
      </c>
      <c r="C17" s="84"/>
      <c r="D17" s="84"/>
      <c r="E17" s="55"/>
      <c r="F17" s="85" t="e">
        <f>D16/E16*100</f>
        <v>#DIV/0!</v>
      </c>
      <c r="G17" s="44">
        <v>0</v>
      </c>
      <c r="H17" s="57">
        <v>0</v>
      </c>
      <c r="I17" s="86" t="e">
        <f t="shared" si="4"/>
        <v>#DIV/0!</v>
      </c>
      <c r="J17" s="87">
        <f>'TRI IiI '!D17</f>
        <v>4367</v>
      </c>
      <c r="K17" s="87">
        <f>'TRI IiI '!E17</f>
        <v>4876</v>
      </c>
      <c r="L17" s="96">
        <f t="shared" si="1"/>
        <v>89.56111566858081</v>
      </c>
      <c r="M17" s="46">
        <f>+'TRI IV'!D17</f>
        <v>4793</v>
      </c>
      <c r="N17" s="58">
        <f>K17</f>
        <v>4876</v>
      </c>
      <c r="O17" s="96">
        <f t="shared" si="2"/>
        <v>98.29778506972929</v>
      </c>
    </row>
    <row r="18" spans="1:15" s="22" customFormat="1" ht="24.75" customHeight="1">
      <c r="A18" s="104">
        <v>12</v>
      </c>
      <c r="B18" s="84" t="s">
        <v>14</v>
      </c>
      <c r="C18" s="84"/>
      <c r="D18" s="58">
        <f>'SPM TH. 2010 Tribln I'!C23</f>
        <v>6067</v>
      </c>
      <c r="E18" s="58">
        <f>'SPM TH. 2010 Tribln I'!D23</f>
        <v>44591</v>
      </c>
      <c r="F18" s="85">
        <f t="shared" si="3"/>
        <v>13.605884595546186</v>
      </c>
      <c r="G18" s="57">
        <f>'SPM TH. 2010 Tribln II'!C23</f>
        <v>18942</v>
      </c>
      <c r="H18" s="57">
        <f>'SPM TH. 2010 Tribln II'!D23</f>
        <v>44591</v>
      </c>
      <c r="I18" s="86">
        <f>G18/H18*100</f>
        <v>42.47942409903344</v>
      </c>
      <c r="J18" s="87">
        <v>25116</v>
      </c>
      <c r="K18" s="58">
        <v>44591</v>
      </c>
      <c r="L18" s="96">
        <f t="shared" si="1"/>
        <v>56.32526743064744</v>
      </c>
      <c r="M18" s="46">
        <f>+'TRI IV'!D18</f>
        <v>32328</v>
      </c>
      <c r="N18" s="58">
        <v>44591</v>
      </c>
      <c r="O18" s="96">
        <f t="shared" si="2"/>
        <v>72.49893476262027</v>
      </c>
    </row>
    <row r="19" spans="1:15" ht="21" customHeight="1">
      <c r="A19" s="106">
        <v>13</v>
      </c>
      <c r="B19" s="10" t="s">
        <v>15</v>
      </c>
      <c r="C19" s="10"/>
      <c r="D19" s="120"/>
      <c r="E19" s="120"/>
      <c r="F19" s="121"/>
      <c r="G19" s="122"/>
      <c r="H19" s="120"/>
      <c r="I19" s="123"/>
      <c r="J19" s="124"/>
      <c r="K19" s="120"/>
      <c r="L19" s="125"/>
      <c r="M19" s="126"/>
      <c r="N19" s="126"/>
      <c r="O19" s="125"/>
    </row>
    <row r="20" spans="1:15" s="22" customFormat="1" ht="24.75" customHeight="1">
      <c r="A20" s="104"/>
      <c r="B20" s="98" t="s">
        <v>16</v>
      </c>
      <c r="C20" s="99" t="s">
        <v>25</v>
      </c>
      <c r="D20" s="58">
        <f>+'SPM TH. 2010 Tribln I'!C24</f>
        <v>0</v>
      </c>
      <c r="E20" s="58">
        <v>2</v>
      </c>
      <c r="F20" s="85">
        <f>D20/E20*2</f>
        <v>0</v>
      </c>
      <c r="G20" s="46">
        <v>0</v>
      </c>
      <c r="H20" s="100">
        <v>2</v>
      </c>
      <c r="I20" s="85">
        <f>G20/H20*2</f>
        <v>0</v>
      </c>
      <c r="J20" s="87">
        <v>0</v>
      </c>
      <c r="K20" s="100">
        <v>2</v>
      </c>
      <c r="L20" s="85">
        <f>J20/K20*2</f>
        <v>0</v>
      </c>
      <c r="M20" s="46">
        <f>+'TRI IV'!D20</f>
        <v>2</v>
      </c>
      <c r="N20" s="100">
        <v>2</v>
      </c>
      <c r="O20" s="85">
        <f>M20/N20*2</f>
        <v>2</v>
      </c>
    </row>
    <row r="21" spans="1:15" s="22" customFormat="1" ht="24.75" customHeight="1">
      <c r="A21" s="104"/>
      <c r="B21" s="98" t="s">
        <v>17</v>
      </c>
      <c r="C21" s="99" t="s">
        <v>26</v>
      </c>
      <c r="D21" s="58">
        <v>149</v>
      </c>
      <c r="E21" s="58">
        <v>1029</v>
      </c>
      <c r="F21" s="85">
        <f t="shared" si="3"/>
        <v>14.480077745383868</v>
      </c>
      <c r="G21" s="44">
        <f>'SPM TH. 2010 Tribln II'!C26</f>
        <v>324</v>
      </c>
      <c r="H21" s="44">
        <f>'SPM TH. 2010 Tribln II'!D26</f>
        <v>1029</v>
      </c>
      <c r="I21" s="86">
        <f t="shared" si="4"/>
        <v>31.486880466472307</v>
      </c>
      <c r="J21" s="87">
        <v>422</v>
      </c>
      <c r="K21" s="58">
        <v>1029</v>
      </c>
      <c r="L21" s="88">
        <f aca="true" t="shared" si="5" ref="L21:L30">J21/K21*100</f>
        <v>41.010689990281826</v>
      </c>
      <c r="M21" s="46">
        <f>+'TRI IV'!D21</f>
        <v>549</v>
      </c>
      <c r="N21" s="58">
        <v>1029</v>
      </c>
      <c r="O21" s="96">
        <f>M21/N21*100</f>
        <v>53.352769679300295</v>
      </c>
    </row>
    <row r="22" spans="1:15" s="22" customFormat="1" ht="24.75" customHeight="1">
      <c r="A22" s="104"/>
      <c r="B22" s="98" t="s">
        <v>18</v>
      </c>
      <c r="C22" s="99" t="s">
        <v>27</v>
      </c>
      <c r="D22" s="58">
        <v>54</v>
      </c>
      <c r="E22" s="58">
        <v>283</v>
      </c>
      <c r="F22" s="85">
        <f t="shared" si="3"/>
        <v>19.081272084805654</v>
      </c>
      <c r="G22" s="44">
        <f>'SPM TH. 2010 Tribln II'!C27</f>
        <v>146</v>
      </c>
      <c r="H22" s="44">
        <f>'SPM TH. 2010 Tribln II'!D27</f>
        <v>283</v>
      </c>
      <c r="I22" s="86">
        <f t="shared" si="4"/>
        <v>51.590106007067135</v>
      </c>
      <c r="J22" s="87">
        <v>212</v>
      </c>
      <c r="K22" s="58">
        <v>283</v>
      </c>
      <c r="L22" s="96">
        <f t="shared" si="5"/>
        <v>74.91166077738515</v>
      </c>
      <c r="M22" s="46">
        <f>+'TRI IV'!D22</f>
        <v>282</v>
      </c>
      <c r="N22" s="58">
        <v>283</v>
      </c>
      <c r="O22" s="96">
        <f>M22/N22*100</f>
        <v>99.64664310954063</v>
      </c>
    </row>
    <row r="23" spans="1:15" s="22" customFormat="1" ht="24.75" customHeight="1">
      <c r="A23" s="104"/>
      <c r="B23" s="98" t="s">
        <v>19</v>
      </c>
      <c r="C23" s="99" t="s">
        <v>28</v>
      </c>
      <c r="D23" s="58">
        <v>394</v>
      </c>
      <c r="E23" s="58">
        <v>394</v>
      </c>
      <c r="F23" s="85">
        <f t="shared" si="3"/>
        <v>100</v>
      </c>
      <c r="G23" s="44">
        <f>'SPM TH. 2010 Tribln II'!C28</f>
        <v>558</v>
      </c>
      <c r="H23" s="44">
        <f>'SPM TH. 2010 Tribln II'!D28</f>
        <v>558</v>
      </c>
      <c r="I23" s="86">
        <f t="shared" si="4"/>
        <v>100</v>
      </c>
      <c r="J23" s="87">
        <v>602</v>
      </c>
      <c r="K23" s="58">
        <v>602</v>
      </c>
      <c r="L23" s="96">
        <f t="shared" si="5"/>
        <v>100</v>
      </c>
      <c r="M23" s="46">
        <f>+'TRI IV'!D23</f>
        <v>637</v>
      </c>
      <c r="N23" s="58">
        <v>637</v>
      </c>
      <c r="O23" s="96">
        <f>M23/N23*100</f>
        <v>100</v>
      </c>
    </row>
    <row r="24" spans="1:15" s="22" customFormat="1" ht="24.75" customHeight="1">
      <c r="A24" s="104"/>
      <c r="B24" s="98" t="s">
        <v>20</v>
      </c>
      <c r="C24" s="99" t="s">
        <v>29</v>
      </c>
      <c r="D24" s="58">
        <v>3737</v>
      </c>
      <c r="E24" s="58">
        <v>11207</v>
      </c>
      <c r="F24" s="85">
        <f t="shared" si="3"/>
        <v>33.345230659409296</v>
      </c>
      <c r="G24" s="44">
        <f>'SPM TH. 2010 Tribln II'!C29</f>
        <v>6724</v>
      </c>
      <c r="H24" s="44">
        <f>'SPM TH. 2010 Tribln II'!D29</f>
        <v>11207</v>
      </c>
      <c r="I24" s="86">
        <f t="shared" si="4"/>
        <v>59.99821540108861</v>
      </c>
      <c r="J24" s="87">
        <v>8977</v>
      </c>
      <c r="K24" s="58">
        <v>11207</v>
      </c>
      <c r="L24" s="88">
        <f t="shared" si="5"/>
        <v>80.1017221379495</v>
      </c>
      <c r="M24" s="46">
        <f>+'TRI IV'!D24</f>
        <v>11657</v>
      </c>
      <c r="N24" s="58">
        <v>11207</v>
      </c>
      <c r="O24" s="96">
        <f>M24/N24*100</f>
        <v>104.015347550638</v>
      </c>
    </row>
    <row r="25" spans="1:15" ht="21" customHeight="1">
      <c r="A25" s="106">
        <v>14</v>
      </c>
      <c r="B25" s="15" t="s">
        <v>30</v>
      </c>
      <c r="C25" s="10"/>
      <c r="D25" s="57">
        <v>14534</v>
      </c>
      <c r="E25" s="58">
        <v>74139</v>
      </c>
      <c r="F25" s="119">
        <f>D25/E25*100</f>
        <v>19.603717341749956</v>
      </c>
      <c r="G25" s="58">
        <f>D25+18844</f>
        <v>33378</v>
      </c>
      <c r="H25" s="58">
        <v>74139</v>
      </c>
      <c r="I25" s="96">
        <f>G25/H25*100</f>
        <v>45.020839234411035</v>
      </c>
      <c r="J25" s="46">
        <f>G25+19018</f>
        <v>52396</v>
      </c>
      <c r="K25" s="58">
        <v>74139</v>
      </c>
      <c r="L25" s="96">
        <f>J25/K25*100</f>
        <v>70.67265541752654</v>
      </c>
      <c r="M25" s="46">
        <f>J25+19998</f>
        <v>72394</v>
      </c>
      <c r="N25" s="58">
        <v>74139</v>
      </c>
      <c r="O25" s="96">
        <f>M25/N25*100</f>
        <v>97.64631300664968</v>
      </c>
    </row>
    <row r="26" spans="1:15" s="22" customFormat="1" ht="24.75" customHeight="1">
      <c r="A26" s="107"/>
      <c r="B26" s="94" t="s">
        <v>32</v>
      </c>
      <c r="C26" s="95" t="s">
        <v>31</v>
      </c>
      <c r="D26" s="120"/>
      <c r="E26" s="120"/>
      <c r="F26" s="121"/>
      <c r="G26" s="122"/>
      <c r="H26" s="120"/>
      <c r="I26" s="123"/>
      <c r="J26" s="124"/>
      <c r="K26" s="120"/>
      <c r="L26" s="125"/>
      <c r="M26" s="126"/>
      <c r="N26" s="126"/>
      <c r="O26" s="125"/>
    </row>
    <row r="27" spans="1:15" s="22" customFormat="1" ht="24.75" customHeight="1">
      <c r="A27" s="104">
        <v>15</v>
      </c>
      <c r="B27" s="84" t="s">
        <v>21</v>
      </c>
      <c r="C27" s="84"/>
      <c r="D27" s="57">
        <v>1849</v>
      </c>
      <c r="E27" s="58">
        <v>1112</v>
      </c>
      <c r="F27" s="119">
        <f>D27/E27*100</f>
        <v>166.27697841726618</v>
      </c>
      <c r="G27" s="58">
        <f>D27+2115</f>
        <v>3964</v>
      </c>
      <c r="H27" s="58">
        <v>1112</v>
      </c>
      <c r="I27" s="96">
        <f>G27/H27*100</f>
        <v>356.47482014388487</v>
      </c>
      <c r="J27" s="46">
        <f>G27+1596</f>
        <v>5560</v>
      </c>
      <c r="K27" s="58">
        <v>1112</v>
      </c>
      <c r="L27" s="88">
        <f>J27/K27*100</f>
        <v>500</v>
      </c>
      <c r="M27" s="46">
        <f>J27+1641</f>
        <v>7201</v>
      </c>
      <c r="N27" s="58">
        <v>1112</v>
      </c>
      <c r="O27" s="96">
        <f>M27/N27*100</f>
        <v>647.5719424460432</v>
      </c>
    </row>
    <row r="28" spans="1:15" s="22" customFormat="1" ht="28.5" customHeight="1">
      <c r="A28" s="105">
        <v>16</v>
      </c>
      <c r="B28" s="165" t="s">
        <v>35</v>
      </c>
      <c r="C28" s="166"/>
      <c r="D28" s="57">
        <v>7</v>
      </c>
      <c r="E28" s="58">
        <f>+'SPM TH. 2010 Tribln I'!D33</f>
        <v>14</v>
      </c>
      <c r="F28" s="97">
        <f>D28/E28*100</f>
        <v>50</v>
      </c>
      <c r="G28" s="44">
        <v>7</v>
      </c>
      <c r="H28" s="57">
        <v>14</v>
      </c>
      <c r="I28" s="86">
        <f t="shared" si="4"/>
        <v>50</v>
      </c>
      <c r="J28" s="87">
        <v>7</v>
      </c>
      <c r="K28" s="58">
        <v>14</v>
      </c>
      <c r="L28" s="96">
        <f t="shared" si="5"/>
        <v>50</v>
      </c>
      <c r="M28" s="46">
        <v>7</v>
      </c>
      <c r="N28" s="58">
        <v>14</v>
      </c>
      <c r="O28" s="96">
        <f>M28/N28*100</f>
        <v>50</v>
      </c>
    </row>
    <row r="29" spans="1:15" s="22" customFormat="1" ht="24.75" customHeight="1">
      <c r="A29" s="105">
        <v>17</v>
      </c>
      <c r="B29" s="163" t="s">
        <v>34</v>
      </c>
      <c r="C29" s="164"/>
      <c r="D29" s="65">
        <v>1</v>
      </c>
      <c r="E29" s="58">
        <f>+'SPM TH. 2010 Tribln I'!D35</f>
        <v>1</v>
      </c>
      <c r="F29" s="97">
        <f>D29/E29*100</f>
        <v>100</v>
      </c>
      <c r="G29" s="80">
        <v>0</v>
      </c>
      <c r="H29" s="65">
        <v>0</v>
      </c>
      <c r="I29" s="86" t="e">
        <f t="shared" si="4"/>
        <v>#DIV/0!</v>
      </c>
      <c r="J29" s="87">
        <v>0</v>
      </c>
      <c r="K29" s="58">
        <v>0</v>
      </c>
      <c r="L29" s="96" t="e">
        <f t="shared" si="5"/>
        <v>#DIV/0!</v>
      </c>
      <c r="M29" s="46">
        <f>+'TRI IV'!D29</f>
        <v>1</v>
      </c>
      <c r="N29" s="58">
        <v>1</v>
      </c>
      <c r="O29" s="96">
        <f>M29/N29*100</f>
        <v>100</v>
      </c>
    </row>
    <row r="30" spans="1:15" s="22" customFormat="1" ht="24.75" customHeight="1" thickBot="1">
      <c r="A30" s="108">
        <v>18</v>
      </c>
      <c r="B30" s="109" t="s">
        <v>22</v>
      </c>
      <c r="C30" s="109"/>
      <c r="D30" s="110">
        <v>46</v>
      </c>
      <c r="E30" s="111">
        <f>+'SPM TH. 2010 Tribln I'!D37</f>
        <v>46</v>
      </c>
      <c r="F30" s="112">
        <f>D30/E30*100</f>
        <v>100</v>
      </c>
      <c r="G30" s="113">
        <v>32</v>
      </c>
      <c r="H30" s="110">
        <v>46</v>
      </c>
      <c r="I30" s="114">
        <f t="shared" si="4"/>
        <v>69.56521739130434</v>
      </c>
      <c r="J30" s="115">
        <v>32</v>
      </c>
      <c r="K30" s="111">
        <v>46</v>
      </c>
      <c r="L30" s="116">
        <f t="shared" si="5"/>
        <v>69.56521739130434</v>
      </c>
      <c r="M30" s="117">
        <f>+'TRI IV'!D30</f>
        <v>41</v>
      </c>
      <c r="N30" s="111">
        <v>46</v>
      </c>
      <c r="O30" s="116">
        <f>M30/N30*100</f>
        <v>89.13043478260869</v>
      </c>
    </row>
    <row r="31" ht="15" customHeight="1"/>
    <row r="32" spans="8:10" ht="14.25" customHeight="1">
      <c r="H32" s="145" t="s">
        <v>50</v>
      </c>
      <c r="I32" s="145"/>
      <c r="J32" s="145"/>
    </row>
    <row r="33" spans="8:10" ht="12.75" customHeight="1">
      <c r="H33" s="150" t="s">
        <v>40</v>
      </c>
      <c r="I33" s="150"/>
      <c r="J33" s="150"/>
    </row>
    <row r="34" spans="8:10" ht="15.75" customHeight="1">
      <c r="H34" s="150" t="s">
        <v>41</v>
      </c>
      <c r="I34" s="150"/>
      <c r="J34" s="150"/>
    </row>
    <row r="35" spans="8:10" ht="5.25" customHeight="1">
      <c r="H35" s="1"/>
      <c r="I35" s="1"/>
      <c r="J35" s="1"/>
    </row>
    <row r="36" spans="8:10" ht="9.75" customHeight="1">
      <c r="H36" s="1"/>
      <c r="I36" s="1"/>
      <c r="J36" s="1"/>
    </row>
    <row r="37" ht="10.5" customHeight="1"/>
    <row r="38" spans="8:10" ht="21" customHeight="1">
      <c r="H38" s="141" t="s">
        <v>51</v>
      </c>
      <c r="I38" s="141"/>
      <c r="J38" s="141"/>
    </row>
    <row r="39" spans="8:10" ht="24.75" customHeight="1">
      <c r="H39" s="142" t="s">
        <v>43</v>
      </c>
      <c r="I39" s="142"/>
      <c r="J39" s="142"/>
    </row>
    <row r="40" ht="15" customHeight="1"/>
  </sheetData>
  <sheetProtection password="CCF3" sheet="1"/>
  <mergeCells count="16">
    <mergeCell ref="H38:J38"/>
    <mergeCell ref="H39:J39"/>
    <mergeCell ref="B9:C9"/>
    <mergeCell ref="B28:C28"/>
    <mergeCell ref="B29:C29"/>
    <mergeCell ref="H32:J32"/>
    <mergeCell ref="H33:J33"/>
    <mergeCell ref="H34:J34"/>
    <mergeCell ref="M5:O5"/>
    <mergeCell ref="A1:L1"/>
    <mergeCell ref="A2:G2"/>
    <mergeCell ref="A5:A6"/>
    <mergeCell ref="B5:C6"/>
    <mergeCell ref="D5:F5"/>
    <mergeCell ref="G5:I5"/>
    <mergeCell ref="J5:L5"/>
  </mergeCells>
  <printOptions horizontalCentered="1"/>
  <pageMargins left="0.2755905511811024" right="0.35433070866141736" top="0.35433070866141736" bottom="0.2362204724409449" header="0.35433070866141736" footer="0.2362204724409449"/>
  <pageSetup fitToHeight="1" fitToWidth="1" horizontalDpi="300" verticalDpi="3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J47"/>
  <sheetViews>
    <sheetView zoomScale="80" zoomScaleNormal="80" zoomScalePageLayoutView="0" workbookViewId="0" topLeftCell="B35">
      <selection activeCell="L11" sqref="L11"/>
    </sheetView>
  </sheetViews>
  <sheetFormatPr defaultColWidth="9.140625" defaultRowHeight="12.75"/>
  <cols>
    <col min="1" max="1" width="4.8515625" style="28" customWidth="1"/>
    <col min="2" max="2" width="49.00390625" style="55" customWidth="1"/>
    <col min="3" max="3" width="13.140625" style="22" customWidth="1"/>
    <col min="4" max="4" width="12.140625" style="22" customWidth="1"/>
    <col min="5" max="5" width="10.00390625" style="22" customWidth="1"/>
    <col min="6" max="6" width="19.8515625" style="22" customWidth="1"/>
    <col min="7" max="7" width="10.7109375" style="22" customWidth="1"/>
    <col min="8" max="8" width="8.140625" style="34" customWidth="1"/>
    <col min="9" max="16384" width="9.140625" style="22" customWidth="1"/>
  </cols>
  <sheetData>
    <row r="1" spans="1:9" ht="22.5" customHeight="1">
      <c r="A1" s="167" t="s">
        <v>95</v>
      </c>
      <c r="B1" s="167"/>
      <c r="C1" s="167"/>
      <c r="D1" s="167"/>
      <c r="E1" s="167"/>
      <c r="F1" s="167"/>
      <c r="G1" s="167"/>
      <c r="H1" s="167"/>
      <c r="I1" s="31"/>
    </row>
    <row r="2" spans="1:8" ht="23.25" customHeight="1">
      <c r="A2" s="30"/>
      <c r="B2" s="30"/>
      <c r="C2" s="30"/>
      <c r="D2" s="30"/>
      <c r="E2" s="30"/>
      <c r="F2" s="30"/>
      <c r="G2" s="30"/>
      <c r="H2" s="30"/>
    </row>
    <row r="3" spans="2:8" ht="16.5" customHeight="1">
      <c r="B3" s="32" t="s">
        <v>52</v>
      </c>
      <c r="C3" s="30"/>
      <c r="D3" s="30"/>
      <c r="E3" s="30"/>
      <c r="F3" s="30"/>
      <c r="G3" s="30"/>
      <c r="H3" s="30"/>
    </row>
    <row r="4" spans="2:8" ht="16.5" customHeight="1">
      <c r="B4" s="32" t="s">
        <v>96</v>
      </c>
      <c r="C4" s="30"/>
      <c r="D4" s="30"/>
      <c r="E4" s="30"/>
      <c r="F4" s="30"/>
      <c r="G4" s="30"/>
      <c r="H4" s="30"/>
    </row>
    <row r="5" spans="1:2" ht="12.75" customHeight="1">
      <c r="A5" s="29"/>
      <c r="B5" s="33"/>
    </row>
    <row r="6" spans="1:8" ht="13.5" customHeight="1">
      <c r="A6" s="168" t="s">
        <v>0</v>
      </c>
      <c r="B6" s="168" t="s">
        <v>1</v>
      </c>
      <c r="C6" s="171" t="s">
        <v>53</v>
      </c>
      <c r="D6" s="172"/>
      <c r="E6" s="173"/>
      <c r="F6" s="177" t="s">
        <v>54</v>
      </c>
      <c r="G6" s="177" t="s">
        <v>55</v>
      </c>
      <c r="H6" s="177" t="s">
        <v>56</v>
      </c>
    </row>
    <row r="7" spans="1:8" ht="10.5" customHeight="1">
      <c r="A7" s="169"/>
      <c r="B7" s="169"/>
      <c r="C7" s="174"/>
      <c r="D7" s="175"/>
      <c r="E7" s="176"/>
      <c r="F7" s="178"/>
      <c r="G7" s="178"/>
      <c r="H7" s="178"/>
    </row>
    <row r="8" spans="1:8" ht="27" customHeight="1">
      <c r="A8" s="170"/>
      <c r="B8" s="170"/>
      <c r="C8" s="36" t="s">
        <v>57</v>
      </c>
      <c r="D8" s="35" t="s">
        <v>58</v>
      </c>
      <c r="E8" s="35" t="s">
        <v>59</v>
      </c>
      <c r="F8" s="179"/>
      <c r="G8" s="35" t="s">
        <v>60</v>
      </c>
      <c r="H8" s="179"/>
    </row>
    <row r="9" spans="1:8" s="38" customFormat="1" ht="15.75">
      <c r="A9" s="37">
        <v>1</v>
      </c>
      <c r="B9" s="37">
        <v>2</v>
      </c>
      <c r="C9" s="37">
        <v>3</v>
      </c>
      <c r="D9" s="37"/>
      <c r="E9" s="37"/>
      <c r="F9" s="37">
        <v>4</v>
      </c>
      <c r="G9" s="37">
        <v>4</v>
      </c>
      <c r="H9" s="37">
        <v>5</v>
      </c>
    </row>
    <row r="10" spans="1:8" ht="30" customHeight="1">
      <c r="A10" s="39"/>
      <c r="B10" s="40" t="s">
        <v>61</v>
      </c>
      <c r="C10" s="41"/>
      <c r="D10" s="41"/>
      <c r="E10" s="41"/>
      <c r="F10" s="41"/>
      <c r="G10" s="41"/>
      <c r="H10" s="42"/>
    </row>
    <row r="11" spans="1:8" ht="30" customHeight="1">
      <c r="A11" s="39">
        <v>1</v>
      </c>
      <c r="B11" s="43" t="s">
        <v>62</v>
      </c>
      <c r="C11" s="44">
        <v>1699</v>
      </c>
      <c r="D11" s="44">
        <v>3747</v>
      </c>
      <c r="E11" s="45" t="s">
        <v>97</v>
      </c>
      <c r="F11" s="46">
        <v>86</v>
      </c>
      <c r="G11" s="47">
        <f>E11/F11</f>
        <v>0.5267441860465116</v>
      </c>
      <c r="H11" s="47"/>
    </row>
    <row r="12" spans="1:8" ht="30" customHeight="1">
      <c r="A12" s="39">
        <v>2</v>
      </c>
      <c r="B12" s="48" t="s">
        <v>63</v>
      </c>
      <c r="C12" s="44">
        <v>131</v>
      </c>
      <c r="D12" s="44">
        <v>749</v>
      </c>
      <c r="E12" s="45" t="s">
        <v>98</v>
      </c>
      <c r="F12" s="46">
        <v>80</v>
      </c>
      <c r="G12" s="47">
        <f aca="true" t="shared" si="0" ref="G12:G23">E12/F12</f>
        <v>0.21875</v>
      </c>
      <c r="H12" s="47"/>
    </row>
    <row r="13" spans="1:8" ht="12.75" hidden="1">
      <c r="A13" s="39">
        <v>3</v>
      </c>
      <c r="B13" s="43" t="s">
        <v>64</v>
      </c>
      <c r="C13" s="44"/>
      <c r="D13" s="44"/>
      <c r="E13" s="45" t="e">
        <f aca="true" t="shared" si="1" ref="E13:E30">C13/D13*100</f>
        <v>#DIV/0!</v>
      </c>
      <c r="F13" s="46"/>
      <c r="G13" s="47" t="e">
        <f t="shared" si="0"/>
        <v>#DIV/0!</v>
      </c>
      <c r="H13" s="42"/>
    </row>
    <row r="14" spans="1:8" ht="39" customHeight="1">
      <c r="A14" s="39">
        <v>3</v>
      </c>
      <c r="B14" s="49" t="s">
        <v>65</v>
      </c>
      <c r="C14" s="44">
        <v>1793</v>
      </c>
      <c r="D14" s="44">
        <v>3440</v>
      </c>
      <c r="E14" s="45">
        <f t="shared" si="1"/>
        <v>52.122093023255815</v>
      </c>
      <c r="F14" s="46">
        <v>91</v>
      </c>
      <c r="G14" s="47">
        <f t="shared" si="0"/>
        <v>0.5727702530028111</v>
      </c>
      <c r="H14" s="47"/>
    </row>
    <row r="15" spans="1:8" ht="30.75" customHeight="1">
      <c r="A15" s="39">
        <v>4</v>
      </c>
      <c r="B15" s="43" t="s">
        <v>66</v>
      </c>
      <c r="C15" s="44">
        <v>1733</v>
      </c>
      <c r="D15" s="44">
        <v>3440</v>
      </c>
      <c r="E15" s="45">
        <f t="shared" si="1"/>
        <v>50.37790697674419</v>
      </c>
      <c r="F15" s="46">
        <v>90</v>
      </c>
      <c r="G15" s="47">
        <f t="shared" si="0"/>
        <v>0.5597545219638244</v>
      </c>
      <c r="H15" s="47"/>
    </row>
    <row r="16" spans="1:8" ht="35.25" customHeight="1">
      <c r="A16" s="39">
        <v>5</v>
      </c>
      <c r="B16" s="50" t="s">
        <v>67</v>
      </c>
      <c r="C16" s="44">
        <v>281</v>
      </c>
      <c r="D16" s="44">
        <v>511</v>
      </c>
      <c r="E16" s="45">
        <f t="shared" si="1"/>
        <v>54.99021526418787</v>
      </c>
      <c r="F16" s="46">
        <v>80</v>
      </c>
      <c r="G16" s="47">
        <f t="shared" si="0"/>
        <v>0.6873776908023483</v>
      </c>
      <c r="H16" s="47"/>
    </row>
    <row r="17" spans="1:8" ht="30.75" customHeight="1">
      <c r="A17" s="39">
        <v>6</v>
      </c>
      <c r="B17" s="48" t="s">
        <v>68</v>
      </c>
      <c r="C17" s="44">
        <v>1784</v>
      </c>
      <c r="D17" s="44">
        <v>3406</v>
      </c>
      <c r="E17" s="45">
        <f t="shared" si="1"/>
        <v>52.37815619495009</v>
      </c>
      <c r="F17" s="46">
        <v>75</v>
      </c>
      <c r="G17" s="47">
        <f t="shared" si="0"/>
        <v>0.6983754159326678</v>
      </c>
      <c r="H17" s="47"/>
    </row>
    <row r="18" spans="1:8" ht="27.75" customHeight="1">
      <c r="A18" s="39">
        <v>7</v>
      </c>
      <c r="B18" s="48" t="s">
        <v>69</v>
      </c>
      <c r="C18" s="44">
        <v>34</v>
      </c>
      <c r="D18" s="44">
        <v>46</v>
      </c>
      <c r="E18" s="45">
        <f t="shared" si="1"/>
        <v>73.91304347826086</v>
      </c>
      <c r="F18" s="46">
        <v>95</v>
      </c>
      <c r="G18" s="47">
        <f t="shared" si="0"/>
        <v>0.7780320366132722</v>
      </c>
      <c r="H18" s="47"/>
    </row>
    <row r="19" spans="1:8" ht="32.25" customHeight="1">
      <c r="A19" s="39">
        <v>8</v>
      </c>
      <c r="B19" s="48" t="s">
        <v>70</v>
      </c>
      <c r="C19" s="44">
        <v>5047</v>
      </c>
      <c r="D19" s="44">
        <v>13743</v>
      </c>
      <c r="E19" s="45">
        <f t="shared" si="1"/>
        <v>36.72415047660627</v>
      </c>
      <c r="F19" s="46">
        <v>75</v>
      </c>
      <c r="G19" s="47">
        <f t="shared" si="0"/>
        <v>0.4896553396880836</v>
      </c>
      <c r="H19" s="47"/>
    </row>
    <row r="20" spans="1:8" ht="36.75" customHeight="1">
      <c r="A20" s="39">
        <v>9</v>
      </c>
      <c r="B20" s="50" t="s">
        <v>71</v>
      </c>
      <c r="C20" s="51">
        <v>0</v>
      </c>
      <c r="D20" s="51">
        <v>0</v>
      </c>
      <c r="E20" s="45" t="e">
        <f t="shared" si="1"/>
        <v>#DIV/0!</v>
      </c>
      <c r="F20" s="52">
        <v>100</v>
      </c>
      <c r="G20" s="47" t="e">
        <f t="shared" si="0"/>
        <v>#DIV/0!</v>
      </c>
      <c r="H20" s="47"/>
    </row>
    <row r="21" spans="1:9" s="55" customFormat="1" ht="30" customHeight="1">
      <c r="A21" s="39">
        <v>10</v>
      </c>
      <c r="B21" s="53" t="s">
        <v>72</v>
      </c>
      <c r="C21" s="44">
        <v>9</v>
      </c>
      <c r="D21" s="44">
        <v>9</v>
      </c>
      <c r="E21" s="45">
        <f t="shared" si="1"/>
        <v>100</v>
      </c>
      <c r="F21" s="46">
        <v>100</v>
      </c>
      <c r="G21" s="47">
        <f t="shared" si="0"/>
        <v>1</v>
      </c>
      <c r="H21" s="47"/>
      <c r="I21" s="54"/>
    </row>
    <row r="22" spans="1:8" ht="36.75" customHeight="1">
      <c r="A22" s="39">
        <v>11</v>
      </c>
      <c r="B22" s="56" t="s">
        <v>73</v>
      </c>
      <c r="C22" s="57">
        <v>0</v>
      </c>
      <c r="D22" s="57">
        <v>0</v>
      </c>
      <c r="E22" s="45" t="e">
        <f t="shared" si="1"/>
        <v>#DIV/0!</v>
      </c>
      <c r="F22" s="58">
        <v>100</v>
      </c>
      <c r="G22" s="47" t="e">
        <f t="shared" si="0"/>
        <v>#DIV/0!</v>
      </c>
      <c r="H22" s="47"/>
    </row>
    <row r="23" spans="1:8" ht="29.25" customHeight="1">
      <c r="A23" s="39">
        <v>12</v>
      </c>
      <c r="B23" s="43" t="s">
        <v>74</v>
      </c>
      <c r="C23" s="57">
        <v>18942</v>
      </c>
      <c r="D23" s="57">
        <v>44591</v>
      </c>
      <c r="E23" s="45">
        <f t="shared" si="1"/>
        <v>42.47942409903344</v>
      </c>
      <c r="F23" s="58">
        <v>68</v>
      </c>
      <c r="G23" s="47">
        <f t="shared" si="0"/>
        <v>0.62469741322108</v>
      </c>
      <c r="H23" s="47"/>
    </row>
    <row r="24" spans="1:8" ht="38.25" customHeight="1">
      <c r="A24" s="39">
        <v>13</v>
      </c>
      <c r="B24" s="59" t="s">
        <v>75</v>
      </c>
      <c r="C24" s="131"/>
      <c r="D24" s="131"/>
      <c r="E24" s="132"/>
      <c r="F24" s="133"/>
      <c r="G24" s="134"/>
      <c r="H24" s="134"/>
    </row>
    <row r="25" spans="1:8" ht="25.5" customHeight="1">
      <c r="A25" s="39"/>
      <c r="B25" s="59" t="s">
        <v>76</v>
      </c>
      <c r="C25" s="57">
        <v>0</v>
      </c>
      <c r="D25" s="57">
        <v>2</v>
      </c>
      <c r="E25" s="45">
        <f t="shared" si="1"/>
        <v>0</v>
      </c>
      <c r="F25" s="60">
        <v>2</v>
      </c>
      <c r="G25" s="140">
        <f>E25/F25*2</f>
        <v>0</v>
      </c>
      <c r="H25" s="47"/>
    </row>
    <row r="26" spans="1:8" ht="25.5" customHeight="1">
      <c r="A26" s="39"/>
      <c r="B26" s="59" t="s">
        <v>77</v>
      </c>
      <c r="C26" s="57">
        <v>324</v>
      </c>
      <c r="D26" s="44">
        <v>1029</v>
      </c>
      <c r="E26" s="45">
        <f t="shared" si="1"/>
        <v>31.486880466472307</v>
      </c>
      <c r="F26" s="46">
        <v>90</v>
      </c>
      <c r="G26" s="47">
        <f>E26/F26</f>
        <v>0.34985422740524785</v>
      </c>
      <c r="H26" s="47"/>
    </row>
    <row r="27" spans="1:8" ht="25.5" customHeight="1">
      <c r="A27" s="39"/>
      <c r="B27" s="59" t="s">
        <v>78</v>
      </c>
      <c r="C27" s="57">
        <v>146</v>
      </c>
      <c r="D27" s="57">
        <v>283</v>
      </c>
      <c r="E27" s="45">
        <f t="shared" si="1"/>
        <v>51.590106007067135</v>
      </c>
      <c r="F27" s="58">
        <v>80</v>
      </c>
      <c r="G27" s="47">
        <f>E27/F27</f>
        <v>0.6448763250883391</v>
      </c>
      <c r="H27" s="47"/>
    </row>
    <row r="28" spans="1:8" ht="25.5" customHeight="1">
      <c r="A28" s="39"/>
      <c r="B28" s="59" t="s">
        <v>79</v>
      </c>
      <c r="C28" s="57">
        <v>558</v>
      </c>
      <c r="D28" s="57">
        <v>558</v>
      </c>
      <c r="E28" s="45">
        <f t="shared" si="1"/>
        <v>100</v>
      </c>
      <c r="F28" s="58">
        <v>100</v>
      </c>
      <c r="G28" s="47">
        <f>E28/F28</f>
        <v>1</v>
      </c>
      <c r="H28" s="47"/>
    </row>
    <row r="29" spans="1:8" ht="25.5" customHeight="1">
      <c r="A29" s="39"/>
      <c r="B29" s="59" t="s">
        <v>80</v>
      </c>
      <c r="C29" s="57">
        <v>6724</v>
      </c>
      <c r="D29" s="57">
        <v>11207</v>
      </c>
      <c r="E29" s="45">
        <f t="shared" si="1"/>
        <v>59.99821540108861</v>
      </c>
      <c r="F29" s="58">
        <v>85</v>
      </c>
      <c r="G29" s="47">
        <f>E29/F29</f>
        <v>0.705861357659866</v>
      </c>
      <c r="H29" s="47"/>
    </row>
    <row r="30" spans="1:8" ht="38.25" customHeight="1">
      <c r="A30" s="39">
        <v>14</v>
      </c>
      <c r="B30" s="59" t="s">
        <v>81</v>
      </c>
      <c r="C30" s="57">
        <v>33378</v>
      </c>
      <c r="D30" s="57">
        <v>74139</v>
      </c>
      <c r="E30" s="45">
        <f t="shared" si="1"/>
        <v>45.020839234411035</v>
      </c>
      <c r="F30" s="58">
        <v>90</v>
      </c>
      <c r="G30" s="47">
        <f>E30/F30</f>
        <v>0.5002315470490115</v>
      </c>
      <c r="H30" s="47"/>
    </row>
    <row r="31" spans="1:8" ht="30.75" customHeight="1">
      <c r="A31" s="39"/>
      <c r="B31" s="61" t="s">
        <v>82</v>
      </c>
      <c r="C31" s="135"/>
      <c r="D31" s="135"/>
      <c r="E31" s="132"/>
      <c r="F31" s="136"/>
      <c r="G31" s="137"/>
      <c r="H31" s="138"/>
    </row>
    <row r="32" spans="1:8" ht="34.5" customHeight="1">
      <c r="A32" s="39">
        <v>15</v>
      </c>
      <c r="B32" s="62" t="s">
        <v>83</v>
      </c>
      <c r="C32" s="57">
        <v>3964</v>
      </c>
      <c r="D32" s="57">
        <v>1112</v>
      </c>
      <c r="E32" s="45">
        <f>C32/D32*100</f>
        <v>356.47482014388487</v>
      </c>
      <c r="F32" s="58">
        <v>100</v>
      </c>
      <c r="G32" s="47">
        <f>E32/F32</f>
        <v>3.5647482014388485</v>
      </c>
      <c r="H32" s="47"/>
    </row>
    <row r="33" spans="1:8" ht="51" customHeight="1">
      <c r="A33" s="39">
        <v>16</v>
      </c>
      <c r="B33" s="59" t="s">
        <v>84</v>
      </c>
      <c r="C33" s="57">
        <v>18</v>
      </c>
      <c r="D33" s="57">
        <v>45</v>
      </c>
      <c r="E33" s="45">
        <f>C33/D33*100</f>
        <v>40</v>
      </c>
      <c r="F33" s="58">
        <v>80</v>
      </c>
      <c r="G33" s="47">
        <f>E33/F33</f>
        <v>0.5</v>
      </c>
      <c r="H33" s="47"/>
    </row>
    <row r="34" spans="1:8" ht="27" customHeight="1">
      <c r="A34" s="39"/>
      <c r="B34" s="40" t="s">
        <v>85</v>
      </c>
      <c r="C34" s="63"/>
      <c r="D34" s="63"/>
      <c r="E34" s="45"/>
      <c r="F34" s="64"/>
      <c r="G34" s="41"/>
      <c r="H34" s="42"/>
    </row>
    <row r="35" spans="1:8" ht="39.75" customHeight="1">
      <c r="A35" s="39">
        <v>17</v>
      </c>
      <c r="B35" s="62" t="s">
        <v>86</v>
      </c>
      <c r="C35" s="65">
        <v>0</v>
      </c>
      <c r="D35" s="65">
        <v>0</v>
      </c>
      <c r="E35" s="45" t="e">
        <f>C35/D35*100</f>
        <v>#DIV/0!</v>
      </c>
      <c r="F35" s="58">
        <v>85</v>
      </c>
      <c r="G35" s="47" t="e">
        <f>E35/F35</f>
        <v>#DIV/0!</v>
      </c>
      <c r="H35" s="47"/>
    </row>
    <row r="36" spans="1:8" ht="38.25" customHeight="1">
      <c r="A36" s="66"/>
      <c r="B36" s="67" t="s">
        <v>87</v>
      </c>
      <c r="C36" s="63"/>
      <c r="D36" s="63"/>
      <c r="E36" s="45"/>
      <c r="F36" s="64"/>
      <c r="G36" s="41"/>
      <c r="H36" s="42"/>
    </row>
    <row r="37" spans="1:9" ht="27" customHeight="1">
      <c r="A37" s="39">
        <v>18</v>
      </c>
      <c r="B37" s="62" t="s">
        <v>88</v>
      </c>
      <c r="C37" s="65">
        <v>32</v>
      </c>
      <c r="D37" s="65">
        <v>46</v>
      </c>
      <c r="E37" s="45">
        <v>70</v>
      </c>
      <c r="F37" s="68">
        <v>30</v>
      </c>
      <c r="G37" s="47">
        <f>E37/F37</f>
        <v>2.3333333333333335</v>
      </c>
      <c r="H37" s="47"/>
      <c r="I37" s="69"/>
    </row>
    <row r="38" spans="1:9" ht="18" customHeight="1">
      <c r="A38" s="70"/>
      <c r="B38" s="71"/>
      <c r="C38" s="70"/>
      <c r="D38" s="70"/>
      <c r="E38" s="70"/>
      <c r="F38" s="70"/>
      <c r="G38" s="70"/>
      <c r="H38" s="72"/>
      <c r="I38" s="69"/>
    </row>
    <row r="39" spans="1:8" ht="17.25" customHeight="1">
      <c r="A39" s="73"/>
      <c r="B39" s="22"/>
      <c r="E39" s="145" t="s">
        <v>39</v>
      </c>
      <c r="F39" s="150"/>
      <c r="G39" s="150"/>
      <c r="H39" s="150"/>
    </row>
    <row r="40" spans="1:8" ht="12.75">
      <c r="A40" s="74"/>
      <c r="B40" s="22"/>
      <c r="E40" s="150" t="s">
        <v>40</v>
      </c>
      <c r="F40" s="150"/>
      <c r="G40" s="150"/>
      <c r="H40" s="150"/>
    </row>
    <row r="41" spans="1:8" ht="12.75">
      <c r="A41" s="74"/>
      <c r="B41" s="22"/>
      <c r="E41" s="150" t="s">
        <v>41</v>
      </c>
      <c r="F41" s="150"/>
      <c r="G41" s="150"/>
      <c r="H41" s="150"/>
    </row>
    <row r="42" spans="1:8" ht="12.75">
      <c r="A42" s="74"/>
      <c r="B42" s="22"/>
      <c r="E42" s="28"/>
      <c r="F42" s="28"/>
      <c r="G42" s="28"/>
      <c r="H42" s="28"/>
    </row>
    <row r="43" spans="1:9" ht="17.25" customHeight="1">
      <c r="A43" s="74"/>
      <c r="B43" s="22"/>
      <c r="H43" s="22"/>
      <c r="I43" s="34"/>
    </row>
    <row r="44" spans="1:9" ht="12.75">
      <c r="A44" s="74"/>
      <c r="B44" s="22"/>
      <c r="H44" s="22"/>
      <c r="I44" s="34"/>
    </row>
    <row r="45" spans="1:10" ht="12.75">
      <c r="A45" s="74"/>
      <c r="B45" s="22"/>
      <c r="E45" s="141" t="s">
        <v>42</v>
      </c>
      <c r="F45" s="141"/>
      <c r="G45" s="141"/>
      <c r="H45" s="141"/>
      <c r="I45" s="23"/>
      <c r="J45" s="23"/>
    </row>
    <row r="46" spans="5:10" ht="12.75">
      <c r="E46" s="142" t="s">
        <v>94</v>
      </c>
      <c r="F46" s="142"/>
      <c r="G46" s="142"/>
      <c r="H46" s="142"/>
      <c r="I46" s="24"/>
      <c r="J46" s="24"/>
    </row>
    <row r="47" spans="5:8" ht="12.75">
      <c r="E47" s="142" t="s">
        <v>43</v>
      </c>
      <c r="F47" s="142"/>
      <c r="G47" s="142"/>
      <c r="H47" s="142"/>
    </row>
  </sheetData>
  <sheetProtection password="CCF3" sheet="1"/>
  <mergeCells count="13">
    <mergeCell ref="G6:G7"/>
    <mergeCell ref="H6:H8"/>
    <mergeCell ref="E39:H39"/>
    <mergeCell ref="E40:H40"/>
    <mergeCell ref="E41:H41"/>
    <mergeCell ref="E45:H45"/>
    <mergeCell ref="E46:H46"/>
    <mergeCell ref="E47:H47"/>
    <mergeCell ref="A1:H1"/>
    <mergeCell ref="A6:A8"/>
    <mergeCell ref="B6:B8"/>
    <mergeCell ref="C6:E7"/>
    <mergeCell ref="F6:F8"/>
  </mergeCells>
  <printOptions/>
  <pageMargins left="0.59" right="0" top="0.7874015748031497" bottom="0.984251968503937" header="0.5118110236220472" footer="0.75"/>
  <pageSetup orientation="portrait" paperSize="5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J47"/>
  <sheetViews>
    <sheetView zoomScale="75" zoomScaleNormal="75" zoomScalePageLayoutView="0" workbookViewId="0" topLeftCell="A1">
      <pane ySplit="9" topLeftCell="A10" activePane="bottomLeft" state="frozen"/>
      <selection pane="topLeft" activeCell="G37" sqref="G37"/>
      <selection pane="bottomLeft" activeCell="L11" sqref="L11"/>
    </sheetView>
  </sheetViews>
  <sheetFormatPr defaultColWidth="9.140625" defaultRowHeight="12.75"/>
  <cols>
    <col min="1" max="1" width="4.8515625" style="28" customWidth="1"/>
    <col min="2" max="2" width="49.00390625" style="55" customWidth="1"/>
    <col min="3" max="3" width="13.140625" style="22" customWidth="1"/>
    <col min="4" max="4" width="12.140625" style="22" customWidth="1"/>
    <col min="5" max="5" width="11.00390625" style="22" customWidth="1"/>
    <col min="6" max="6" width="18.140625" style="22" customWidth="1"/>
    <col min="7" max="7" width="10.7109375" style="22" customWidth="1"/>
    <col min="8" max="8" width="8.140625" style="34" customWidth="1"/>
    <col min="9" max="16384" width="9.140625" style="22" customWidth="1"/>
  </cols>
  <sheetData>
    <row r="1" spans="1:9" ht="22.5" customHeight="1">
      <c r="A1" s="167" t="s">
        <v>89</v>
      </c>
      <c r="B1" s="167"/>
      <c r="C1" s="167"/>
      <c r="D1" s="167"/>
      <c r="E1" s="167"/>
      <c r="F1" s="167"/>
      <c r="G1" s="167"/>
      <c r="H1" s="167"/>
      <c r="I1" s="31"/>
    </row>
    <row r="2" spans="1:8" ht="23.25" customHeight="1">
      <c r="A2" s="30"/>
      <c r="B2" s="30"/>
      <c r="C2" s="30"/>
      <c r="D2" s="30"/>
      <c r="E2" s="30"/>
      <c r="F2" s="30"/>
      <c r="G2" s="30"/>
      <c r="H2" s="30"/>
    </row>
    <row r="3" spans="2:8" ht="16.5" customHeight="1">
      <c r="B3" s="32" t="s">
        <v>52</v>
      </c>
      <c r="C3" s="30"/>
      <c r="D3" s="30"/>
      <c r="E3" s="30"/>
      <c r="F3" s="30"/>
      <c r="G3" s="30"/>
      <c r="H3" s="30"/>
    </row>
    <row r="4" spans="2:8" ht="16.5" customHeight="1">
      <c r="B4" s="32" t="s">
        <v>90</v>
      </c>
      <c r="C4" s="30"/>
      <c r="D4" s="30"/>
      <c r="E4" s="30"/>
      <c r="F4" s="30"/>
      <c r="G4" s="30"/>
      <c r="H4" s="30"/>
    </row>
    <row r="5" spans="1:2" ht="12.75" customHeight="1">
      <c r="A5" s="29"/>
      <c r="B5" s="33"/>
    </row>
    <row r="6" spans="1:8" ht="13.5" customHeight="1">
      <c r="A6" s="168" t="s">
        <v>0</v>
      </c>
      <c r="B6" s="168" t="s">
        <v>1</v>
      </c>
      <c r="C6" s="171" t="s">
        <v>53</v>
      </c>
      <c r="D6" s="172"/>
      <c r="E6" s="173"/>
      <c r="F6" s="177" t="s">
        <v>54</v>
      </c>
      <c r="G6" s="177" t="s">
        <v>55</v>
      </c>
      <c r="H6" s="177" t="s">
        <v>56</v>
      </c>
    </row>
    <row r="7" spans="1:8" ht="10.5" customHeight="1">
      <c r="A7" s="169"/>
      <c r="B7" s="169"/>
      <c r="C7" s="174"/>
      <c r="D7" s="175"/>
      <c r="E7" s="176"/>
      <c r="F7" s="178"/>
      <c r="G7" s="178"/>
      <c r="H7" s="178"/>
    </row>
    <row r="8" spans="1:8" ht="15.75" customHeight="1">
      <c r="A8" s="170"/>
      <c r="B8" s="170"/>
      <c r="C8" s="36" t="s">
        <v>57</v>
      </c>
      <c r="D8" s="35" t="s">
        <v>58</v>
      </c>
      <c r="E8" s="35" t="s">
        <v>59</v>
      </c>
      <c r="F8" s="179"/>
      <c r="G8" s="35" t="s">
        <v>60</v>
      </c>
      <c r="H8" s="179"/>
    </row>
    <row r="9" spans="1:8" s="38" customFormat="1" ht="15.75">
      <c r="A9" s="37">
        <v>1</v>
      </c>
      <c r="B9" s="37">
        <v>2</v>
      </c>
      <c r="C9" s="37">
        <v>3</v>
      </c>
      <c r="D9" s="37"/>
      <c r="E9" s="37"/>
      <c r="F9" s="37">
        <v>4</v>
      </c>
      <c r="G9" s="37">
        <v>4</v>
      </c>
      <c r="H9" s="37">
        <v>5</v>
      </c>
    </row>
    <row r="10" spans="1:8" ht="30" customHeight="1">
      <c r="A10" s="39"/>
      <c r="B10" s="40" t="s">
        <v>61</v>
      </c>
      <c r="C10" s="41"/>
      <c r="D10" s="41"/>
      <c r="E10" s="41"/>
      <c r="F10" s="41"/>
      <c r="G10" s="41"/>
      <c r="H10" s="42"/>
    </row>
    <row r="11" spans="1:8" ht="30" customHeight="1">
      <c r="A11" s="39">
        <v>1</v>
      </c>
      <c r="B11" s="43" t="s">
        <v>62</v>
      </c>
      <c r="C11" s="44">
        <v>843</v>
      </c>
      <c r="D11" s="44">
        <v>3747</v>
      </c>
      <c r="E11" s="45" t="s">
        <v>91</v>
      </c>
      <c r="F11" s="46">
        <v>86</v>
      </c>
      <c r="G11" s="47">
        <f>E11/F11</f>
        <v>0.2616279069767442</v>
      </c>
      <c r="H11" s="47"/>
    </row>
    <row r="12" spans="1:8" ht="30" customHeight="1">
      <c r="A12" s="39">
        <v>2</v>
      </c>
      <c r="B12" s="48" t="s">
        <v>63</v>
      </c>
      <c r="C12" s="44">
        <v>48</v>
      </c>
      <c r="D12" s="44">
        <v>749</v>
      </c>
      <c r="E12" s="45">
        <f aca="true" t="shared" si="0" ref="E12:E23">C12/D12*100</f>
        <v>6.408544726301736</v>
      </c>
      <c r="F12" s="46">
        <v>80</v>
      </c>
      <c r="G12" s="47">
        <f aca="true" t="shared" si="1" ref="G12:G23">E12/F12</f>
        <v>0.0801068090787717</v>
      </c>
      <c r="H12" s="47"/>
    </row>
    <row r="13" spans="1:8" ht="12.75" hidden="1">
      <c r="A13" s="39">
        <v>3</v>
      </c>
      <c r="B13" s="43" t="s">
        <v>64</v>
      </c>
      <c r="C13" s="44"/>
      <c r="D13" s="44"/>
      <c r="E13" s="45" t="e">
        <f t="shared" si="0"/>
        <v>#DIV/0!</v>
      </c>
      <c r="F13" s="46"/>
      <c r="G13" s="47" t="e">
        <f t="shared" si="1"/>
        <v>#DIV/0!</v>
      </c>
      <c r="H13" s="42"/>
    </row>
    <row r="14" spans="1:8" ht="39" customHeight="1">
      <c r="A14" s="39">
        <v>3</v>
      </c>
      <c r="B14" s="49" t="s">
        <v>65</v>
      </c>
      <c r="C14" s="44">
        <v>858</v>
      </c>
      <c r="D14" s="44">
        <v>3440</v>
      </c>
      <c r="E14" s="45">
        <f t="shared" si="0"/>
        <v>24.941860465116278</v>
      </c>
      <c r="F14" s="46">
        <v>91</v>
      </c>
      <c r="G14" s="47">
        <f t="shared" si="1"/>
        <v>0.2740863787375415</v>
      </c>
      <c r="H14" s="47"/>
    </row>
    <row r="15" spans="1:8" ht="30.75" customHeight="1">
      <c r="A15" s="39">
        <v>4</v>
      </c>
      <c r="B15" s="43" t="s">
        <v>66</v>
      </c>
      <c r="C15" s="44">
        <v>786</v>
      </c>
      <c r="D15" s="44">
        <v>3440</v>
      </c>
      <c r="E15" s="45">
        <f t="shared" si="0"/>
        <v>22.848837209302324</v>
      </c>
      <c r="F15" s="46">
        <v>90</v>
      </c>
      <c r="G15" s="47">
        <f t="shared" si="1"/>
        <v>0.25387596899224807</v>
      </c>
      <c r="H15" s="47"/>
    </row>
    <row r="16" spans="1:8" ht="35.25" customHeight="1">
      <c r="A16" s="39">
        <v>5</v>
      </c>
      <c r="B16" s="50" t="s">
        <v>67</v>
      </c>
      <c r="C16" s="44">
        <v>133</v>
      </c>
      <c r="D16" s="44">
        <v>511</v>
      </c>
      <c r="E16" s="45">
        <f t="shared" si="0"/>
        <v>26.027397260273972</v>
      </c>
      <c r="F16" s="46">
        <v>80</v>
      </c>
      <c r="G16" s="47">
        <f t="shared" si="1"/>
        <v>0.3253424657534246</v>
      </c>
      <c r="H16" s="47"/>
    </row>
    <row r="17" spans="1:8" ht="30.75" customHeight="1">
      <c r="A17" s="39">
        <v>6</v>
      </c>
      <c r="B17" s="48" t="s">
        <v>68</v>
      </c>
      <c r="C17" s="44">
        <v>875</v>
      </c>
      <c r="D17" s="44">
        <v>3406</v>
      </c>
      <c r="E17" s="45">
        <f t="shared" si="0"/>
        <v>25.689958896065768</v>
      </c>
      <c r="F17" s="46">
        <v>75</v>
      </c>
      <c r="G17" s="47">
        <f t="shared" si="1"/>
        <v>0.3425327852808769</v>
      </c>
      <c r="H17" s="47"/>
    </row>
    <row r="18" spans="1:8" ht="27.75" customHeight="1">
      <c r="A18" s="39">
        <v>7</v>
      </c>
      <c r="B18" s="48" t="s">
        <v>69</v>
      </c>
      <c r="C18" s="44">
        <v>24</v>
      </c>
      <c r="D18" s="44">
        <v>46</v>
      </c>
      <c r="E18" s="45">
        <f t="shared" si="0"/>
        <v>52.17391304347826</v>
      </c>
      <c r="F18" s="46">
        <v>95</v>
      </c>
      <c r="G18" s="47">
        <f t="shared" si="1"/>
        <v>0.5491990846681922</v>
      </c>
      <c r="H18" s="47"/>
    </row>
    <row r="19" spans="1:8" ht="32.25" customHeight="1">
      <c r="A19" s="39">
        <v>8</v>
      </c>
      <c r="B19" s="48" t="s">
        <v>70</v>
      </c>
      <c r="C19" s="44">
        <v>2375</v>
      </c>
      <c r="D19" s="44">
        <v>13743</v>
      </c>
      <c r="E19" s="45">
        <f t="shared" si="0"/>
        <v>17.28152514007131</v>
      </c>
      <c r="F19" s="46">
        <v>75</v>
      </c>
      <c r="G19" s="47">
        <f t="shared" si="1"/>
        <v>0.2304203352009508</v>
      </c>
      <c r="H19" s="47"/>
    </row>
    <row r="20" spans="1:8" ht="36.75" customHeight="1">
      <c r="A20" s="39">
        <v>9</v>
      </c>
      <c r="B20" s="50" t="s">
        <v>71</v>
      </c>
      <c r="C20" s="51">
        <v>9</v>
      </c>
      <c r="D20" s="51">
        <v>9</v>
      </c>
      <c r="E20" s="45">
        <f t="shared" si="0"/>
        <v>100</v>
      </c>
      <c r="F20" s="52">
        <v>100</v>
      </c>
      <c r="G20" s="47">
        <f t="shared" si="1"/>
        <v>1</v>
      </c>
      <c r="H20" s="47"/>
    </row>
    <row r="21" spans="1:9" s="55" customFormat="1" ht="30" customHeight="1">
      <c r="A21" s="39">
        <v>10</v>
      </c>
      <c r="B21" s="53" t="s">
        <v>72</v>
      </c>
      <c r="C21" s="44">
        <v>0</v>
      </c>
      <c r="D21" s="44">
        <v>0</v>
      </c>
      <c r="E21" s="45" t="e">
        <f t="shared" si="0"/>
        <v>#DIV/0!</v>
      </c>
      <c r="F21" s="46">
        <v>100</v>
      </c>
      <c r="G21" s="47" t="e">
        <f t="shared" si="1"/>
        <v>#DIV/0!</v>
      </c>
      <c r="H21" s="47"/>
      <c r="I21" s="54"/>
    </row>
    <row r="22" spans="1:8" ht="36.75" customHeight="1">
      <c r="A22" s="39">
        <v>11</v>
      </c>
      <c r="B22" s="56" t="s">
        <v>73</v>
      </c>
      <c r="C22" s="57"/>
      <c r="D22" s="57"/>
      <c r="E22" s="45"/>
      <c r="F22" s="58">
        <v>100</v>
      </c>
      <c r="G22" s="47">
        <f t="shared" si="1"/>
        <v>0</v>
      </c>
      <c r="H22" s="47"/>
    </row>
    <row r="23" spans="1:8" ht="29.25" customHeight="1">
      <c r="A23" s="39">
        <v>12</v>
      </c>
      <c r="B23" s="43" t="s">
        <v>74</v>
      </c>
      <c r="C23" s="57">
        <v>6067</v>
      </c>
      <c r="D23" s="57">
        <v>44591</v>
      </c>
      <c r="E23" s="45">
        <f t="shared" si="0"/>
        <v>13.605884595546186</v>
      </c>
      <c r="F23" s="58">
        <v>68</v>
      </c>
      <c r="G23" s="47">
        <f t="shared" si="1"/>
        <v>0.20008653816979685</v>
      </c>
      <c r="H23" s="47"/>
    </row>
    <row r="24" spans="1:8" ht="38.25" customHeight="1">
      <c r="A24" s="39">
        <v>13</v>
      </c>
      <c r="B24" s="59" t="s">
        <v>75</v>
      </c>
      <c r="C24" s="131"/>
      <c r="D24" s="131"/>
      <c r="E24" s="132"/>
      <c r="F24" s="133"/>
      <c r="G24" s="134"/>
      <c r="H24" s="134"/>
    </row>
    <row r="25" spans="1:8" ht="25.5" customHeight="1">
      <c r="A25" s="39"/>
      <c r="B25" s="59" t="s">
        <v>76</v>
      </c>
      <c r="C25" s="57">
        <v>0</v>
      </c>
      <c r="D25" s="103">
        <v>2</v>
      </c>
      <c r="E25" s="45">
        <f>C25/D25*2</f>
        <v>0</v>
      </c>
      <c r="F25" s="60">
        <v>2</v>
      </c>
      <c r="G25" s="140">
        <f>E25/F25*2</f>
        <v>0</v>
      </c>
      <c r="H25" s="47"/>
    </row>
    <row r="26" spans="1:8" ht="25.5" customHeight="1">
      <c r="A26" s="39"/>
      <c r="B26" s="59" t="s">
        <v>77</v>
      </c>
      <c r="C26" s="57">
        <v>149</v>
      </c>
      <c r="D26" s="44">
        <v>1029</v>
      </c>
      <c r="E26" s="45">
        <f aca="true" t="shared" si="2" ref="E26:E33">C26/D26*100</f>
        <v>14.480077745383868</v>
      </c>
      <c r="F26" s="46">
        <v>90</v>
      </c>
      <c r="G26" s="47">
        <f>E26/F26</f>
        <v>0.16088975272648742</v>
      </c>
      <c r="H26" s="47"/>
    </row>
    <row r="27" spans="1:8" ht="25.5" customHeight="1">
      <c r="A27" s="39"/>
      <c r="B27" s="59" t="s">
        <v>78</v>
      </c>
      <c r="C27" s="57">
        <v>54</v>
      </c>
      <c r="D27" s="57">
        <v>283</v>
      </c>
      <c r="E27" s="45">
        <f t="shared" si="2"/>
        <v>19.081272084805654</v>
      </c>
      <c r="F27" s="58">
        <v>80</v>
      </c>
      <c r="G27" s="47">
        <f>E27/F27</f>
        <v>0.23851590106007067</v>
      </c>
      <c r="H27" s="47"/>
    </row>
    <row r="28" spans="1:8" ht="25.5" customHeight="1">
      <c r="A28" s="39"/>
      <c r="B28" s="59" t="s">
        <v>79</v>
      </c>
      <c r="C28" s="57">
        <v>394</v>
      </c>
      <c r="D28" s="57">
        <v>394</v>
      </c>
      <c r="E28" s="45">
        <f t="shared" si="2"/>
        <v>100</v>
      </c>
      <c r="F28" s="58">
        <v>100</v>
      </c>
      <c r="G28" s="47">
        <f>E28/F28</f>
        <v>1</v>
      </c>
      <c r="H28" s="47"/>
    </row>
    <row r="29" spans="1:8" ht="25.5" customHeight="1">
      <c r="A29" s="39"/>
      <c r="B29" s="59" t="s">
        <v>80</v>
      </c>
      <c r="C29" s="57">
        <v>3737</v>
      </c>
      <c r="D29" s="57">
        <v>11207</v>
      </c>
      <c r="E29" s="45">
        <f t="shared" si="2"/>
        <v>33.345230659409296</v>
      </c>
      <c r="F29" s="58">
        <v>85</v>
      </c>
      <c r="G29" s="47">
        <f>E29/F29</f>
        <v>0.3922968312871682</v>
      </c>
      <c r="H29" s="47"/>
    </row>
    <row r="30" spans="1:8" ht="38.25" customHeight="1">
      <c r="A30" s="39">
        <v>14</v>
      </c>
      <c r="B30" s="59" t="s">
        <v>81</v>
      </c>
      <c r="C30" s="57">
        <v>14534</v>
      </c>
      <c r="D30" s="57">
        <v>74139</v>
      </c>
      <c r="E30" s="45">
        <f t="shared" si="2"/>
        <v>19.603717341749956</v>
      </c>
      <c r="F30" s="58">
        <v>90</v>
      </c>
      <c r="G30" s="47">
        <f>E30/F30</f>
        <v>0.21781908157499952</v>
      </c>
      <c r="H30" s="47"/>
    </row>
    <row r="31" spans="1:8" ht="30.75" customHeight="1">
      <c r="A31" s="39"/>
      <c r="B31" s="61" t="s">
        <v>82</v>
      </c>
      <c r="C31" s="135"/>
      <c r="D31" s="135"/>
      <c r="E31" s="132"/>
      <c r="F31" s="136"/>
      <c r="G31" s="137"/>
      <c r="H31" s="138"/>
    </row>
    <row r="32" spans="1:8" ht="34.5" customHeight="1">
      <c r="A32" s="39">
        <v>15</v>
      </c>
      <c r="B32" s="62" t="s">
        <v>83</v>
      </c>
      <c r="C32" s="57">
        <v>1849</v>
      </c>
      <c r="D32" s="57">
        <v>1112</v>
      </c>
      <c r="E32" s="45">
        <f t="shared" si="2"/>
        <v>166.27697841726618</v>
      </c>
      <c r="F32" s="58">
        <v>100</v>
      </c>
      <c r="G32" s="47" t="s">
        <v>92</v>
      </c>
      <c r="H32" s="47"/>
    </row>
    <row r="33" spans="1:8" ht="51" customHeight="1">
      <c r="A33" s="39">
        <v>16</v>
      </c>
      <c r="B33" s="59" t="s">
        <v>84</v>
      </c>
      <c r="C33" s="57">
        <v>7</v>
      </c>
      <c r="D33" s="57">
        <v>14</v>
      </c>
      <c r="E33" s="45">
        <f t="shared" si="2"/>
        <v>50</v>
      </c>
      <c r="F33" s="58">
        <v>80</v>
      </c>
      <c r="G33" s="47">
        <f>E33/F33</f>
        <v>0.625</v>
      </c>
      <c r="H33" s="47"/>
    </row>
    <row r="34" spans="1:8" ht="27" customHeight="1">
      <c r="A34" s="39"/>
      <c r="B34" s="40" t="s">
        <v>85</v>
      </c>
      <c r="C34" s="63"/>
      <c r="D34" s="63"/>
      <c r="E34" s="45"/>
      <c r="F34" s="64"/>
      <c r="G34" s="41"/>
      <c r="H34" s="42"/>
    </row>
    <row r="35" spans="1:8" ht="39.75" customHeight="1">
      <c r="A35" s="39">
        <v>17</v>
      </c>
      <c r="B35" s="62" t="s">
        <v>86</v>
      </c>
      <c r="C35" s="65">
        <v>1</v>
      </c>
      <c r="D35" s="65">
        <v>1</v>
      </c>
      <c r="E35" s="45">
        <f>C35/D35*100</f>
        <v>100</v>
      </c>
      <c r="F35" s="58">
        <v>85</v>
      </c>
      <c r="G35" s="47">
        <f>E35/F35</f>
        <v>1.1764705882352942</v>
      </c>
      <c r="H35" s="47"/>
    </row>
    <row r="36" spans="1:8" ht="38.25" customHeight="1">
      <c r="A36" s="66"/>
      <c r="B36" s="67" t="s">
        <v>87</v>
      </c>
      <c r="C36" s="63"/>
      <c r="D36" s="63"/>
      <c r="E36" s="45"/>
      <c r="F36" s="64"/>
      <c r="G36" s="41"/>
      <c r="H36" s="42"/>
    </row>
    <row r="37" spans="1:9" ht="27" customHeight="1">
      <c r="A37" s="39">
        <v>18</v>
      </c>
      <c r="B37" s="62" t="s">
        <v>88</v>
      </c>
      <c r="C37" s="65">
        <v>46</v>
      </c>
      <c r="D37" s="75">
        <v>46</v>
      </c>
      <c r="E37" s="45">
        <f>C37/D37*100</f>
        <v>100</v>
      </c>
      <c r="F37" s="68">
        <v>30</v>
      </c>
      <c r="G37" s="47">
        <f>E37/F37</f>
        <v>3.3333333333333335</v>
      </c>
      <c r="H37" s="47"/>
      <c r="I37" s="69"/>
    </row>
    <row r="38" spans="1:9" ht="18" customHeight="1">
      <c r="A38" s="70"/>
      <c r="B38" s="71"/>
      <c r="C38" s="70"/>
      <c r="D38" s="70"/>
      <c r="E38" s="70"/>
      <c r="F38" s="70"/>
      <c r="G38" s="70"/>
      <c r="H38" s="72"/>
      <c r="I38" s="69"/>
    </row>
    <row r="39" spans="1:8" ht="17.25" customHeight="1">
      <c r="A39" s="73"/>
      <c r="B39" s="22"/>
      <c r="E39" s="145" t="s">
        <v>93</v>
      </c>
      <c r="F39" s="150"/>
      <c r="G39" s="150"/>
      <c r="H39" s="150"/>
    </row>
    <row r="40" spans="1:8" ht="12.75">
      <c r="A40" s="74"/>
      <c r="B40" s="22"/>
      <c r="E40" s="150" t="s">
        <v>40</v>
      </c>
      <c r="F40" s="150"/>
      <c r="G40" s="150"/>
      <c r="H40" s="150"/>
    </row>
    <row r="41" spans="1:8" ht="12.75">
      <c r="A41" s="74"/>
      <c r="B41" s="22"/>
      <c r="E41" s="150" t="s">
        <v>41</v>
      </c>
      <c r="F41" s="150"/>
      <c r="G41" s="150"/>
      <c r="H41" s="150"/>
    </row>
    <row r="42" spans="1:8" ht="12.75">
      <c r="A42" s="74"/>
      <c r="B42" s="22"/>
      <c r="E42" s="28"/>
      <c r="F42" s="28"/>
      <c r="G42" s="28"/>
      <c r="H42" s="28"/>
    </row>
    <row r="43" spans="1:9" ht="17.25" customHeight="1">
      <c r="A43" s="74"/>
      <c r="B43" s="22"/>
      <c r="H43" s="22"/>
      <c r="I43" s="34"/>
    </row>
    <row r="44" spans="1:9" ht="12.75">
      <c r="A44" s="74"/>
      <c r="B44" s="22"/>
      <c r="H44" s="22"/>
      <c r="I44" s="34"/>
    </row>
    <row r="45" spans="1:10" ht="12.75">
      <c r="A45" s="74"/>
      <c r="B45" s="22"/>
      <c r="E45" s="141" t="s">
        <v>42</v>
      </c>
      <c r="F45" s="141"/>
      <c r="G45" s="141"/>
      <c r="H45" s="141"/>
      <c r="I45" s="23"/>
      <c r="J45" s="23"/>
    </row>
    <row r="46" spans="5:10" ht="12.75">
      <c r="E46" s="142" t="s">
        <v>94</v>
      </c>
      <c r="F46" s="142"/>
      <c r="G46" s="142"/>
      <c r="H46" s="142"/>
      <c r="I46" s="24"/>
      <c r="J46" s="24"/>
    </row>
    <row r="47" spans="5:8" ht="12.75">
      <c r="E47" s="142" t="s">
        <v>43</v>
      </c>
      <c r="F47" s="142"/>
      <c r="G47" s="142"/>
      <c r="H47" s="142"/>
    </row>
  </sheetData>
  <sheetProtection/>
  <mergeCells count="13">
    <mergeCell ref="G6:G7"/>
    <mergeCell ref="H6:H8"/>
    <mergeCell ref="E39:H39"/>
    <mergeCell ref="E40:H40"/>
    <mergeCell ref="E41:H41"/>
    <mergeCell ref="E45:H45"/>
    <mergeCell ref="E46:H46"/>
    <mergeCell ref="E47:H47"/>
    <mergeCell ref="A1:H1"/>
    <mergeCell ref="A6:A8"/>
    <mergeCell ref="B6:B8"/>
    <mergeCell ref="C6:E7"/>
    <mergeCell ref="F6:F8"/>
  </mergeCells>
  <printOptions/>
  <pageMargins left="0.7086614173228347" right="0" top="0.7874015748031497" bottom="0.984251968503937" header="0.5118110236220472" footer="0.5118110236220472"/>
  <pageSetup fitToWidth="0" fitToHeight="1" orientation="portrait" paperSize="5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39"/>
  <sheetViews>
    <sheetView view="pageBreakPreview" zoomScale="80" zoomScaleSheetLayoutView="80" zoomScalePageLayoutView="0" workbookViewId="0" topLeftCell="A2">
      <selection activeCell="E7" sqref="E7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146" t="s">
        <v>36</v>
      </c>
      <c r="B1" s="146"/>
      <c r="C1" s="146"/>
      <c r="D1" s="146"/>
      <c r="E1" s="146"/>
      <c r="F1" s="146"/>
      <c r="G1" s="146"/>
    </row>
    <row r="2" spans="1:7" ht="13.5" customHeight="1">
      <c r="A2" s="147"/>
      <c r="B2" s="147"/>
      <c r="C2" s="147"/>
      <c r="D2" s="147"/>
      <c r="E2" s="147"/>
      <c r="F2" s="147"/>
      <c r="G2" s="147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1:7" ht="18">
      <c r="A4" s="3" t="s">
        <v>101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24.75" customHeight="1">
      <c r="A7" s="9">
        <v>1</v>
      </c>
      <c r="B7" s="10" t="s">
        <v>4</v>
      </c>
      <c r="C7" s="10"/>
      <c r="D7" s="21">
        <f>'TRI I,II,III,IV 2010 absolute'!O7</f>
        <v>94.31545236188951</v>
      </c>
      <c r="E7" s="11">
        <v>86</v>
      </c>
      <c r="F7" s="25">
        <f>+D7/E7*100</f>
        <v>109.6691306533599</v>
      </c>
      <c r="G7" s="10"/>
    </row>
    <row r="8" spans="1:7" ht="24.75" customHeight="1">
      <c r="A8" s="9">
        <v>2</v>
      </c>
      <c r="B8" s="10" t="s">
        <v>5</v>
      </c>
      <c r="C8" s="10"/>
      <c r="D8" s="21">
        <f>'TRI I,II,III,IV 2010 absolute'!O8</f>
        <v>71.16154873164218</v>
      </c>
      <c r="E8" s="11">
        <v>80</v>
      </c>
      <c r="F8" s="25">
        <f aca="true" t="shared" si="0" ref="F8:F30">D8/E8*100</f>
        <v>88.95193591455272</v>
      </c>
      <c r="G8" s="10"/>
    </row>
    <row r="9" spans="1:7" ht="24.75" customHeight="1">
      <c r="A9" s="19">
        <v>3</v>
      </c>
      <c r="B9" s="143" t="s">
        <v>33</v>
      </c>
      <c r="C9" s="144"/>
      <c r="D9" s="21">
        <f>'TRI I,II,III,IV 2010 absolute'!O9</f>
        <v>99.33139534883722</v>
      </c>
      <c r="E9" s="11">
        <v>91</v>
      </c>
      <c r="F9" s="25">
        <f t="shared" si="0"/>
        <v>109.15537950421673</v>
      </c>
      <c r="G9" s="10"/>
    </row>
    <row r="10" spans="1:7" ht="24.75" customHeight="1">
      <c r="A10" s="9">
        <v>4</v>
      </c>
      <c r="B10" s="10" t="s">
        <v>6</v>
      </c>
      <c r="C10" s="10"/>
      <c r="D10" s="21">
        <f>'TRI I,II,III,IV 2010 absolute'!O10</f>
        <v>98.31395348837209</v>
      </c>
      <c r="E10" s="11">
        <v>90</v>
      </c>
      <c r="F10" s="25">
        <f>D10/E10*100</f>
        <v>109.23772609819122</v>
      </c>
      <c r="G10" s="10"/>
    </row>
    <row r="11" spans="1:7" ht="24.75" customHeight="1">
      <c r="A11" s="9">
        <v>5</v>
      </c>
      <c r="B11" s="10" t="s">
        <v>7</v>
      </c>
      <c r="C11" s="10"/>
      <c r="D11" s="21">
        <f>'TRI I,II,III,IV 2010 absolute'!O11</f>
        <v>97.26027397260275</v>
      </c>
      <c r="E11" s="11">
        <v>80</v>
      </c>
      <c r="F11" s="25">
        <f>D11/E11*100</f>
        <v>121.57534246575344</v>
      </c>
      <c r="G11" s="10"/>
    </row>
    <row r="12" spans="1:7" ht="24.75" customHeight="1">
      <c r="A12" s="9">
        <v>6</v>
      </c>
      <c r="B12" s="10" t="s">
        <v>8</v>
      </c>
      <c r="C12" s="10"/>
      <c r="D12" s="21">
        <f>'TRI I,II,III,IV 2010 absolute'!O12</f>
        <v>96.41808573106283</v>
      </c>
      <c r="E12" s="14">
        <v>75</v>
      </c>
      <c r="F12" s="25">
        <f>D12/E12*100</f>
        <v>128.5574476414171</v>
      </c>
      <c r="G12" s="10"/>
    </row>
    <row r="13" spans="1:7" ht="24.75" customHeight="1">
      <c r="A13" s="9">
        <v>7</v>
      </c>
      <c r="B13" s="10" t="s">
        <v>9</v>
      </c>
      <c r="C13" s="10"/>
      <c r="D13" s="21">
        <f>'TRI I,II,III,IV 2010 absolute'!O13</f>
        <v>97.82608695652173</v>
      </c>
      <c r="E13" s="11">
        <v>95</v>
      </c>
      <c r="F13" s="25">
        <f>D13/E13*100</f>
        <v>102.97482837528604</v>
      </c>
      <c r="G13" s="10"/>
    </row>
    <row r="14" spans="1:7" ht="24.75" customHeight="1">
      <c r="A14" s="9">
        <v>8</v>
      </c>
      <c r="B14" s="10" t="s">
        <v>10</v>
      </c>
      <c r="C14" s="10"/>
      <c r="D14" s="21">
        <f>'TRI I,II,III,IV 2010 absolute'!O14</f>
        <v>75.34017317907298</v>
      </c>
      <c r="E14" s="11">
        <v>75</v>
      </c>
      <c r="F14" s="25">
        <f>D14/E14*100</f>
        <v>100.45356423876397</v>
      </c>
      <c r="G14" s="10"/>
    </row>
    <row r="15" spans="1:7" ht="24.75" customHeight="1">
      <c r="A15" s="9">
        <v>9</v>
      </c>
      <c r="B15" s="10" t="s">
        <v>11</v>
      </c>
      <c r="C15" s="10"/>
      <c r="D15" s="21">
        <f>'TRI I,II,III,IV 2010 absolute'!O15</f>
        <v>100</v>
      </c>
      <c r="E15" s="11">
        <v>100</v>
      </c>
      <c r="F15" s="25">
        <f t="shared" si="0"/>
        <v>100</v>
      </c>
      <c r="G15" s="10"/>
    </row>
    <row r="16" spans="1:7" ht="24.75" customHeight="1">
      <c r="A16" s="9">
        <v>10</v>
      </c>
      <c r="B16" s="10" t="s">
        <v>12</v>
      </c>
      <c r="C16" s="10"/>
      <c r="D16" s="21">
        <f>'TRI I,II,III,IV 2010 absolute'!O16</f>
        <v>100</v>
      </c>
      <c r="E16" s="11">
        <v>100</v>
      </c>
      <c r="F16" s="25">
        <f t="shared" si="0"/>
        <v>100</v>
      </c>
      <c r="G16" s="10"/>
    </row>
    <row r="17" spans="1:7" ht="24.75" customHeight="1">
      <c r="A17" s="9">
        <v>11</v>
      </c>
      <c r="B17" s="10" t="s">
        <v>13</v>
      </c>
      <c r="C17" s="10"/>
      <c r="D17" s="21">
        <f>'TRI I,II,III,IV 2010 absolute'!O17</f>
        <v>98.29778506972929</v>
      </c>
      <c r="E17" s="11">
        <v>100</v>
      </c>
      <c r="F17" s="25">
        <f t="shared" si="0"/>
        <v>98.29778506972929</v>
      </c>
      <c r="G17" s="10"/>
    </row>
    <row r="18" spans="1:7" ht="24.75" customHeight="1">
      <c r="A18" s="9">
        <v>12</v>
      </c>
      <c r="B18" s="10" t="s">
        <v>14</v>
      </c>
      <c r="C18" s="10"/>
      <c r="D18" s="21">
        <f>'TRI I,II,III,IV 2010 absolute'!O18</f>
        <v>72.49893476262027</v>
      </c>
      <c r="E18" s="11">
        <v>68</v>
      </c>
      <c r="F18" s="25">
        <f>D18/E18*100</f>
        <v>106.6160805332651</v>
      </c>
      <c r="G18" s="10"/>
    </row>
    <row r="19" spans="1:7" ht="24.75" customHeight="1">
      <c r="A19" s="9">
        <v>13</v>
      </c>
      <c r="B19" s="10" t="s">
        <v>15</v>
      </c>
      <c r="C19" s="10"/>
      <c r="D19" s="120"/>
      <c r="E19" s="120"/>
      <c r="F19" s="120"/>
      <c r="G19" s="129"/>
    </row>
    <row r="20" spans="1:7" ht="24.75" customHeight="1">
      <c r="A20" s="9"/>
      <c r="B20" s="13" t="s">
        <v>16</v>
      </c>
      <c r="C20" s="12" t="s">
        <v>25</v>
      </c>
      <c r="D20" s="21">
        <f>'TRI I,II,III,IV 2010 absolute'!O20</f>
        <v>2</v>
      </c>
      <c r="E20" s="14">
        <v>2</v>
      </c>
      <c r="F20" s="25">
        <f>D20/E20*2</f>
        <v>2</v>
      </c>
      <c r="G20" s="10"/>
    </row>
    <row r="21" spans="1:7" ht="24.75" customHeight="1">
      <c r="A21" s="9"/>
      <c r="B21" s="13" t="s">
        <v>17</v>
      </c>
      <c r="C21" s="12" t="s">
        <v>26</v>
      </c>
      <c r="D21" s="21">
        <f>'TRI I,II,III,IV 2010 absolute'!O21</f>
        <v>53.352769679300295</v>
      </c>
      <c r="E21" s="11">
        <v>90</v>
      </c>
      <c r="F21" s="25">
        <f t="shared" si="0"/>
        <v>59.28085519922255</v>
      </c>
      <c r="G21" s="10"/>
    </row>
    <row r="22" spans="1:7" ht="24.75" customHeight="1">
      <c r="A22" s="9"/>
      <c r="B22" s="13" t="s">
        <v>18</v>
      </c>
      <c r="C22" s="12" t="s">
        <v>27</v>
      </c>
      <c r="D22" s="21">
        <f>'TRI I,II,III,IV 2010 absolute'!O22</f>
        <v>99.64664310954063</v>
      </c>
      <c r="E22" s="11">
        <v>80</v>
      </c>
      <c r="F22" s="25">
        <f t="shared" si="0"/>
        <v>124.55830388692578</v>
      </c>
      <c r="G22" s="10"/>
    </row>
    <row r="23" spans="1:7" ht="24.75" customHeight="1">
      <c r="A23" s="9"/>
      <c r="B23" s="13" t="s">
        <v>19</v>
      </c>
      <c r="C23" s="12" t="s">
        <v>28</v>
      </c>
      <c r="D23" s="21">
        <f>'TRI I,II,III,IV 2010 absolute'!O23</f>
        <v>100</v>
      </c>
      <c r="E23" s="11">
        <v>100</v>
      </c>
      <c r="F23" s="25">
        <f t="shared" si="0"/>
        <v>100</v>
      </c>
      <c r="G23" s="10"/>
    </row>
    <row r="24" spans="1:7" ht="24.75" customHeight="1">
      <c r="A24" s="9"/>
      <c r="B24" s="13" t="s">
        <v>20</v>
      </c>
      <c r="C24" s="12" t="s">
        <v>29</v>
      </c>
      <c r="D24" s="21">
        <f>'TRI I,II,III,IV 2010 absolute'!O24</f>
        <v>104.015347550638</v>
      </c>
      <c r="E24" s="11">
        <v>85</v>
      </c>
      <c r="F24" s="25">
        <f t="shared" si="0"/>
        <v>122.37099711839765</v>
      </c>
      <c r="G24" s="10"/>
    </row>
    <row r="25" spans="1:7" ht="24.75" customHeight="1">
      <c r="A25" s="9">
        <v>14</v>
      </c>
      <c r="B25" s="15" t="s">
        <v>30</v>
      </c>
      <c r="C25" s="10"/>
      <c r="D25" s="21">
        <f>'TRI I,II,III,IV 2010 absolute'!O25</f>
        <v>97.64631300664968</v>
      </c>
      <c r="E25" s="118">
        <v>90</v>
      </c>
      <c r="F25" s="25">
        <f t="shared" si="0"/>
        <v>108.49590334072185</v>
      </c>
      <c r="G25" s="10"/>
    </row>
    <row r="26" spans="1:7" ht="24.75" customHeight="1">
      <c r="A26" s="16"/>
      <c r="B26" s="17" t="s">
        <v>32</v>
      </c>
      <c r="C26" s="18" t="s">
        <v>31</v>
      </c>
      <c r="D26" s="127"/>
      <c r="E26" s="120"/>
      <c r="F26" s="130"/>
      <c r="G26" s="129"/>
    </row>
    <row r="27" spans="1:7" ht="24.75" customHeight="1">
      <c r="A27" s="9">
        <v>15</v>
      </c>
      <c r="B27" s="10" t="s">
        <v>21</v>
      </c>
      <c r="C27" s="10"/>
      <c r="D27" s="21">
        <f>'TRI I,II,III,IV 2010 absolute'!O27</f>
        <v>647.5719424460432</v>
      </c>
      <c r="E27" s="11">
        <v>100</v>
      </c>
      <c r="F27" s="25">
        <f t="shared" si="0"/>
        <v>647.5719424460432</v>
      </c>
      <c r="G27" s="10"/>
    </row>
    <row r="28" spans="1:7" ht="24.75" customHeight="1">
      <c r="A28" s="19">
        <v>16</v>
      </c>
      <c r="B28" s="148" t="s">
        <v>35</v>
      </c>
      <c r="C28" s="149"/>
      <c r="D28" s="21">
        <f>'TRI I,II,III,IV 2010 absolute'!O28</f>
        <v>50</v>
      </c>
      <c r="E28" s="11">
        <v>80</v>
      </c>
      <c r="F28" s="25">
        <f t="shared" si="0"/>
        <v>62.5</v>
      </c>
      <c r="G28" s="10"/>
    </row>
    <row r="29" spans="1:7" ht="24.75" customHeight="1">
      <c r="A29" s="19">
        <v>17</v>
      </c>
      <c r="B29" s="143" t="s">
        <v>34</v>
      </c>
      <c r="C29" s="144"/>
      <c r="D29" s="21">
        <f>'TRI I,II,III,IV 2010 absolute'!O29</f>
        <v>100</v>
      </c>
      <c r="E29" s="11">
        <v>85</v>
      </c>
      <c r="F29" s="25">
        <f t="shared" si="0"/>
        <v>117.64705882352942</v>
      </c>
      <c r="G29" s="10"/>
    </row>
    <row r="30" spans="1:7" ht="24.75" customHeight="1">
      <c r="A30" s="9">
        <v>18</v>
      </c>
      <c r="B30" s="10" t="s">
        <v>22</v>
      </c>
      <c r="C30" s="10"/>
      <c r="D30" s="21">
        <f>'TRI I,II,III,IV 2010 absolute'!O30</f>
        <v>89.13043478260869</v>
      </c>
      <c r="E30" s="11">
        <v>30</v>
      </c>
      <c r="F30" s="25">
        <f t="shared" si="0"/>
        <v>297.1014492753623</v>
      </c>
      <c r="G30" s="10"/>
    </row>
    <row r="31" ht="24.75" customHeight="1"/>
    <row r="32" spans="5:8" ht="24.75" customHeight="1">
      <c r="E32" s="145" t="s">
        <v>102</v>
      </c>
      <c r="F32" s="145"/>
      <c r="G32" s="145"/>
      <c r="H32" s="22"/>
    </row>
    <row r="33" spans="5:8" ht="24.75" customHeight="1">
      <c r="E33" s="150" t="s">
        <v>40</v>
      </c>
      <c r="F33" s="150"/>
      <c r="G33" s="150"/>
      <c r="H33" s="22"/>
    </row>
    <row r="34" spans="5:8" ht="24.75" customHeight="1">
      <c r="E34" s="150" t="s">
        <v>41</v>
      </c>
      <c r="F34" s="150"/>
      <c r="G34" s="150"/>
      <c r="H34" s="22"/>
    </row>
    <row r="35" spans="5:7" ht="24.75" customHeight="1">
      <c r="E35" s="1"/>
      <c r="F35" s="1"/>
      <c r="G35" s="1"/>
    </row>
    <row r="36" spans="5:7" ht="24.75" customHeight="1">
      <c r="E36" s="1"/>
      <c r="F36" s="1"/>
      <c r="G36" s="1"/>
    </row>
    <row r="37" ht="24.75" customHeight="1"/>
    <row r="38" spans="5:8" ht="24.75" customHeight="1">
      <c r="E38" s="141" t="s">
        <v>42</v>
      </c>
      <c r="F38" s="141"/>
      <c r="G38" s="141"/>
      <c r="H38" s="23"/>
    </row>
    <row r="39" spans="5:8" ht="24.75" customHeight="1">
      <c r="E39" s="142" t="s">
        <v>43</v>
      </c>
      <c r="F39" s="142"/>
      <c r="G39" s="142"/>
      <c r="H39" s="24"/>
    </row>
    <row r="40" ht="15" customHeight="1"/>
  </sheetData>
  <sheetProtection/>
  <mergeCells count="10">
    <mergeCell ref="E38:G38"/>
    <mergeCell ref="E39:G39"/>
    <mergeCell ref="B29:C29"/>
    <mergeCell ref="E32:G32"/>
    <mergeCell ref="A1:G1"/>
    <mergeCell ref="A2:G2"/>
    <mergeCell ref="B9:C9"/>
    <mergeCell ref="B28:C28"/>
    <mergeCell ref="E33:G33"/>
    <mergeCell ref="E34:G34"/>
  </mergeCells>
  <printOptions horizontalCentered="1"/>
  <pageMargins left="0.27" right="0.37" top="0.7086614173228347" bottom="0.5118110236220472" header="0.5118110236220472" footer="0.5118110236220472"/>
  <pageSetup fitToHeight="1" fitToWidth="1" horizontalDpi="300" verticalDpi="3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39"/>
  <sheetViews>
    <sheetView view="pageBreakPreview" zoomScaleSheetLayoutView="100" zoomScalePageLayoutView="0" workbookViewId="0" topLeftCell="A16">
      <selection activeCell="E21" sqref="E21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146" t="s">
        <v>36</v>
      </c>
      <c r="B1" s="146"/>
      <c r="C1" s="146"/>
      <c r="D1" s="146"/>
      <c r="E1" s="146"/>
      <c r="F1" s="146"/>
      <c r="G1" s="146"/>
    </row>
    <row r="2" spans="1:7" ht="13.5" customHeight="1">
      <c r="A2" s="147"/>
      <c r="B2" s="147"/>
      <c r="C2" s="147"/>
      <c r="D2" s="147"/>
      <c r="E2" s="147"/>
      <c r="F2" s="147"/>
      <c r="G2" s="147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1:7" ht="18">
      <c r="A4" s="3" t="s">
        <v>99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24.75" customHeight="1">
      <c r="A7" s="9">
        <v>1</v>
      </c>
      <c r="B7" s="10" t="s">
        <v>4</v>
      </c>
      <c r="C7" s="10"/>
      <c r="D7" s="21">
        <f>'TRI I,II,III,IV 2010 absolute'!L7</f>
        <v>68.9351481184948</v>
      </c>
      <c r="E7" s="11">
        <v>86</v>
      </c>
      <c r="F7" s="25">
        <f>D7/E7*100</f>
        <v>80.15714897499394</v>
      </c>
      <c r="G7" s="10"/>
    </row>
    <row r="8" spans="1:7" ht="24.75" customHeight="1">
      <c r="A8" s="9">
        <v>2</v>
      </c>
      <c r="B8" s="10" t="s">
        <v>5</v>
      </c>
      <c r="C8" s="10"/>
      <c r="D8" s="21">
        <f>'TRI I,II,III,IV 2010 absolute'!L8</f>
        <v>50.734312416555404</v>
      </c>
      <c r="E8" s="11">
        <v>80</v>
      </c>
      <c r="F8" s="25">
        <f aca="true" t="shared" si="0" ref="F8:F30">D8/E8*100</f>
        <v>63.41789052069425</v>
      </c>
      <c r="G8" s="10"/>
    </row>
    <row r="9" spans="1:7" ht="24.75" customHeight="1">
      <c r="A9" s="19">
        <v>3</v>
      </c>
      <c r="B9" s="143" t="s">
        <v>33</v>
      </c>
      <c r="C9" s="144"/>
      <c r="D9" s="21">
        <f>'TRI I,II,III,IV 2010 absolute'!L9</f>
        <v>78.75</v>
      </c>
      <c r="E9" s="11">
        <v>91</v>
      </c>
      <c r="F9" s="25">
        <f t="shared" si="0"/>
        <v>86.53846153846155</v>
      </c>
      <c r="G9" s="10"/>
    </row>
    <row r="10" spans="1:7" ht="24.75" customHeight="1">
      <c r="A10" s="9">
        <v>4</v>
      </c>
      <c r="B10" s="10" t="s">
        <v>6</v>
      </c>
      <c r="C10" s="10"/>
      <c r="D10" s="21">
        <f>'TRI I,II,III,IV 2010 absolute'!L10</f>
        <v>77.00581395348837</v>
      </c>
      <c r="E10" s="11">
        <v>90</v>
      </c>
      <c r="F10" s="25">
        <f>D10/E10*100</f>
        <v>85.56201550387597</v>
      </c>
      <c r="G10" s="10"/>
    </row>
    <row r="11" spans="1:7" ht="24.75" customHeight="1">
      <c r="A11" s="9">
        <v>5</v>
      </c>
      <c r="B11" s="10" t="s">
        <v>7</v>
      </c>
      <c r="C11" s="10"/>
      <c r="D11" s="21">
        <f>'TRI I,II,III,IV 2010 absolute'!L11</f>
        <v>84.14872798434442</v>
      </c>
      <c r="E11" s="11">
        <v>80</v>
      </c>
      <c r="F11" s="25">
        <f>D11/E11*100</f>
        <v>105.18590998043051</v>
      </c>
      <c r="G11" s="10"/>
    </row>
    <row r="12" spans="1:7" ht="24.75" customHeight="1">
      <c r="A12" s="9">
        <v>6</v>
      </c>
      <c r="B12" s="10" t="s">
        <v>8</v>
      </c>
      <c r="C12" s="10"/>
      <c r="D12" s="21">
        <f>'TRI I,II,III,IV 2010 absolute'!L12</f>
        <v>75.24955960070464</v>
      </c>
      <c r="E12" s="14">
        <v>75</v>
      </c>
      <c r="F12" s="25">
        <f>D12/E12*100</f>
        <v>100.33274613427285</v>
      </c>
      <c r="G12" s="10"/>
    </row>
    <row r="13" spans="1:7" ht="24.75" customHeight="1">
      <c r="A13" s="9">
        <v>7</v>
      </c>
      <c r="B13" s="10" t="s">
        <v>9</v>
      </c>
      <c r="C13" s="10"/>
      <c r="D13" s="21">
        <f>'TRI I,II,III,IV 2010 absolute'!L13</f>
        <v>84.78260869565217</v>
      </c>
      <c r="E13" s="11">
        <v>95</v>
      </c>
      <c r="F13" s="25">
        <f>D13/E13*100</f>
        <v>89.24485125858124</v>
      </c>
      <c r="G13" s="10"/>
    </row>
    <row r="14" spans="1:7" ht="24.75" customHeight="1">
      <c r="A14" s="9">
        <v>8</v>
      </c>
      <c r="B14" s="10" t="s">
        <v>10</v>
      </c>
      <c r="C14" s="10"/>
      <c r="D14" s="21">
        <f>'TRI I,II,III,IV 2010 absolute'!L14</f>
        <v>54.28218001891872</v>
      </c>
      <c r="E14" s="11">
        <v>75</v>
      </c>
      <c r="F14" s="25">
        <f>D14/E14*100</f>
        <v>72.37624002522497</v>
      </c>
      <c r="G14" s="10"/>
    </row>
    <row r="15" spans="1:7" ht="24.75" customHeight="1">
      <c r="A15" s="9">
        <v>9</v>
      </c>
      <c r="B15" s="10" t="s">
        <v>11</v>
      </c>
      <c r="C15" s="10"/>
      <c r="D15" s="21">
        <f>'TRI I,II,III,IV 2010 absolute'!L15</f>
        <v>100</v>
      </c>
      <c r="E15" s="11">
        <v>100</v>
      </c>
      <c r="F15" s="25">
        <f t="shared" si="0"/>
        <v>100</v>
      </c>
      <c r="G15" s="10"/>
    </row>
    <row r="16" spans="1:7" ht="24.75" customHeight="1">
      <c r="A16" s="9">
        <v>10</v>
      </c>
      <c r="B16" s="10" t="s">
        <v>12</v>
      </c>
      <c r="C16" s="10"/>
      <c r="D16" s="21">
        <f>'TRI I,II,III,IV 2010 absolute'!L16</f>
        <v>100</v>
      </c>
      <c r="E16" s="11">
        <v>100</v>
      </c>
      <c r="F16" s="25">
        <f t="shared" si="0"/>
        <v>100</v>
      </c>
      <c r="G16" s="10"/>
    </row>
    <row r="17" spans="1:7" ht="24.75" customHeight="1">
      <c r="A17" s="9">
        <v>11</v>
      </c>
      <c r="B17" s="10" t="s">
        <v>13</v>
      </c>
      <c r="C17" s="10"/>
      <c r="D17" s="21">
        <f>'TRI I,II,III,IV 2010 absolute'!L17</f>
        <v>89.56111566858081</v>
      </c>
      <c r="E17" s="11">
        <v>100</v>
      </c>
      <c r="F17" s="25">
        <f t="shared" si="0"/>
        <v>89.56111566858081</v>
      </c>
      <c r="G17" s="10"/>
    </row>
    <row r="18" spans="1:7" ht="24.75" customHeight="1">
      <c r="A18" s="9">
        <v>12</v>
      </c>
      <c r="B18" s="10" t="s">
        <v>14</v>
      </c>
      <c r="C18" s="10"/>
      <c r="D18" s="21">
        <f>'TRI I,II,III,IV 2010 absolute'!L18</f>
        <v>56.32526743064744</v>
      </c>
      <c r="E18" s="11">
        <v>68</v>
      </c>
      <c r="F18" s="25">
        <f>D18/E18*100</f>
        <v>82.83127563330507</v>
      </c>
      <c r="G18" s="10"/>
    </row>
    <row r="19" spans="1:7" ht="24.75" customHeight="1">
      <c r="A19" s="9">
        <v>13</v>
      </c>
      <c r="B19" s="10" t="s">
        <v>15</v>
      </c>
      <c r="C19" s="10"/>
      <c r="D19" s="120"/>
      <c r="E19" s="120"/>
      <c r="F19" s="120"/>
      <c r="G19" s="129"/>
    </row>
    <row r="20" spans="1:7" ht="24.75" customHeight="1">
      <c r="A20" s="9"/>
      <c r="B20" s="13" t="s">
        <v>16</v>
      </c>
      <c r="C20" s="12" t="s">
        <v>25</v>
      </c>
      <c r="D20" s="21">
        <f>'TRI I,II,III,IV 2010 absolute'!L20</f>
        <v>0</v>
      </c>
      <c r="E20" s="14">
        <v>2</v>
      </c>
      <c r="F20" s="25">
        <f>D20/E20*2</f>
        <v>0</v>
      </c>
      <c r="G20" s="10"/>
    </row>
    <row r="21" spans="1:7" ht="24.75" customHeight="1">
      <c r="A21" s="9"/>
      <c r="B21" s="13" t="s">
        <v>17</v>
      </c>
      <c r="C21" s="12" t="s">
        <v>26</v>
      </c>
      <c r="D21" s="21">
        <f>'TRI I,II,III,IV 2010 absolute'!L21</f>
        <v>41.010689990281826</v>
      </c>
      <c r="E21" s="11">
        <v>90</v>
      </c>
      <c r="F21" s="25">
        <f t="shared" si="0"/>
        <v>45.56743332253536</v>
      </c>
      <c r="G21" s="10"/>
    </row>
    <row r="22" spans="1:7" ht="24.75" customHeight="1">
      <c r="A22" s="9"/>
      <c r="B22" s="13" t="s">
        <v>18</v>
      </c>
      <c r="C22" s="12" t="s">
        <v>27</v>
      </c>
      <c r="D22" s="21">
        <f>'TRI I,II,III,IV 2010 absolute'!L22</f>
        <v>74.91166077738515</v>
      </c>
      <c r="E22" s="11">
        <v>80</v>
      </c>
      <c r="F22" s="25">
        <f t="shared" si="0"/>
        <v>93.63957597173143</v>
      </c>
      <c r="G22" s="10"/>
    </row>
    <row r="23" spans="1:7" ht="24.75" customHeight="1">
      <c r="A23" s="9"/>
      <c r="B23" s="13" t="s">
        <v>19</v>
      </c>
      <c r="C23" s="12" t="s">
        <v>28</v>
      </c>
      <c r="D23" s="21">
        <f>'TRI I,II,III,IV 2010 absolute'!L23</f>
        <v>100</v>
      </c>
      <c r="E23" s="11">
        <v>100</v>
      </c>
      <c r="F23" s="25">
        <f t="shared" si="0"/>
        <v>100</v>
      </c>
      <c r="G23" s="10"/>
    </row>
    <row r="24" spans="1:7" ht="24.75" customHeight="1">
      <c r="A24" s="9"/>
      <c r="B24" s="13" t="s">
        <v>20</v>
      </c>
      <c r="C24" s="12" t="s">
        <v>29</v>
      </c>
      <c r="D24" s="21">
        <f>'TRI I,II,III,IV 2010 absolute'!L24</f>
        <v>80.1017221379495</v>
      </c>
      <c r="E24" s="11">
        <v>85</v>
      </c>
      <c r="F24" s="25">
        <f t="shared" si="0"/>
        <v>94.23732016229353</v>
      </c>
      <c r="G24" s="10"/>
    </row>
    <row r="25" spans="1:7" ht="24.75" customHeight="1">
      <c r="A25" s="9">
        <v>14</v>
      </c>
      <c r="B25" s="15" t="s">
        <v>30</v>
      </c>
      <c r="C25" s="10"/>
      <c r="D25" s="21">
        <f>'TRI I,II,III,IV 2010 absolute'!L25</f>
        <v>70.67265541752654</v>
      </c>
      <c r="E25" s="118">
        <v>90</v>
      </c>
      <c r="F25" s="25">
        <f t="shared" si="0"/>
        <v>78.52517268614059</v>
      </c>
      <c r="G25" s="10"/>
    </row>
    <row r="26" spans="1:7" ht="24.75" customHeight="1">
      <c r="A26" s="16"/>
      <c r="B26" s="17" t="s">
        <v>32</v>
      </c>
      <c r="C26" s="18" t="s">
        <v>31</v>
      </c>
      <c r="D26" s="127"/>
      <c r="E26" s="120"/>
      <c r="F26" s="130"/>
      <c r="G26" s="129"/>
    </row>
    <row r="27" spans="1:7" ht="24.75" customHeight="1">
      <c r="A27" s="9">
        <v>15</v>
      </c>
      <c r="B27" s="10" t="s">
        <v>21</v>
      </c>
      <c r="C27" s="10"/>
      <c r="D27" s="21">
        <f>'TRI I,II,III,IV 2010 absolute'!L27</f>
        <v>500</v>
      </c>
      <c r="E27" s="11">
        <v>100</v>
      </c>
      <c r="F27" s="25">
        <f t="shared" si="0"/>
        <v>500</v>
      </c>
      <c r="G27" s="10"/>
    </row>
    <row r="28" spans="1:7" ht="24.75" customHeight="1">
      <c r="A28" s="19">
        <v>16</v>
      </c>
      <c r="B28" s="148" t="s">
        <v>35</v>
      </c>
      <c r="C28" s="149"/>
      <c r="D28" s="21">
        <f>'TRI I,II,III,IV 2010 absolute'!L28</f>
        <v>50</v>
      </c>
      <c r="E28" s="11">
        <v>80</v>
      </c>
      <c r="F28" s="25">
        <f t="shared" si="0"/>
        <v>62.5</v>
      </c>
      <c r="G28" s="10"/>
    </row>
    <row r="29" spans="1:7" ht="24.75" customHeight="1">
      <c r="A29" s="19">
        <v>17</v>
      </c>
      <c r="B29" s="143" t="s">
        <v>34</v>
      </c>
      <c r="C29" s="144"/>
      <c r="D29" s="21" t="e">
        <f>'TRI I,II,III,IV 2010 absolute'!L29</f>
        <v>#DIV/0!</v>
      </c>
      <c r="E29" s="11">
        <v>85</v>
      </c>
      <c r="F29" s="25" t="e">
        <f t="shared" si="0"/>
        <v>#DIV/0!</v>
      </c>
      <c r="G29" s="10"/>
    </row>
    <row r="30" spans="1:7" ht="24.75" customHeight="1">
      <c r="A30" s="9">
        <v>18</v>
      </c>
      <c r="B30" s="10" t="s">
        <v>22</v>
      </c>
      <c r="C30" s="10"/>
      <c r="D30" s="21">
        <f>'TRI I,II,III,IV 2010 absolute'!L30</f>
        <v>69.56521739130434</v>
      </c>
      <c r="E30" s="11">
        <v>30</v>
      </c>
      <c r="F30" s="25">
        <f t="shared" si="0"/>
        <v>231.8840579710145</v>
      </c>
      <c r="G30" s="10"/>
    </row>
    <row r="31" ht="24.75" customHeight="1"/>
    <row r="32" spans="5:8" ht="24.75" customHeight="1">
      <c r="E32" s="145" t="s">
        <v>100</v>
      </c>
      <c r="F32" s="145"/>
      <c r="G32" s="145"/>
      <c r="H32" s="22"/>
    </row>
    <row r="33" spans="5:8" ht="24.75" customHeight="1">
      <c r="E33" s="150" t="s">
        <v>40</v>
      </c>
      <c r="F33" s="150"/>
      <c r="G33" s="150"/>
      <c r="H33" s="22"/>
    </row>
    <row r="34" spans="5:8" ht="24.75" customHeight="1">
      <c r="E34" s="150" t="s">
        <v>41</v>
      </c>
      <c r="F34" s="150"/>
      <c r="G34" s="150"/>
      <c r="H34" s="22"/>
    </row>
    <row r="35" spans="5:7" ht="24.75" customHeight="1">
      <c r="E35" s="1"/>
      <c r="F35" s="1"/>
      <c r="G35" s="1"/>
    </row>
    <row r="36" spans="5:7" ht="24.75" customHeight="1">
      <c r="E36" s="1"/>
      <c r="F36" s="1"/>
      <c r="G36" s="1"/>
    </row>
    <row r="37" ht="24.75" customHeight="1"/>
    <row r="38" spans="5:8" ht="18.75" customHeight="1">
      <c r="E38" s="141" t="s">
        <v>42</v>
      </c>
      <c r="F38" s="141"/>
      <c r="G38" s="141"/>
      <c r="H38" s="23"/>
    </row>
    <row r="39" spans="5:8" ht="12.75">
      <c r="E39" s="142" t="s">
        <v>43</v>
      </c>
      <c r="F39" s="142"/>
      <c r="G39" s="142"/>
      <c r="H39" s="24"/>
    </row>
    <row r="40" ht="15" customHeight="1"/>
  </sheetData>
  <sheetProtection/>
  <mergeCells count="10">
    <mergeCell ref="E38:G38"/>
    <mergeCell ref="E39:G39"/>
    <mergeCell ref="B29:C29"/>
    <mergeCell ref="E32:G32"/>
    <mergeCell ref="A1:G1"/>
    <mergeCell ref="A2:G2"/>
    <mergeCell ref="B9:C9"/>
    <mergeCell ref="B28:C28"/>
    <mergeCell ref="E33:G33"/>
    <mergeCell ref="E34:G34"/>
  </mergeCells>
  <printOptions horizontalCentered="1"/>
  <pageMargins left="0.27" right="0.37" top="0.7086614173228347" bottom="0.5118110236220472" header="0.5118110236220472" footer="0.5118110236220472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Yudi E</cp:lastModifiedBy>
  <cp:lastPrinted>2011-04-18T05:08:28Z</cp:lastPrinted>
  <dcterms:created xsi:type="dcterms:W3CDTF">2009-02-26T02:42:51Z</dcterms:created>
  <dcterms:modified xsi:type="dcterms:W3CDTF">2011-04-20T06:46:51Z</dcterms:modified>
  <cp:category/>
  <cp:version/>
  <cp:contentType/>
  <cp:contentStatus/>
</cp:coreProperties>
</file>